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февраль\"/>
    </mc:Choice>
  </mc:AlternateContent>
  <bookViews>
    <workbookView xWindow="-120" yWindow="-120" windowWidth="25365" windowHeight="13935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'!$D$1:$D$86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3" l="1"/>
  <c r="G39" i="13"/>
  <c r="L32" i="13"/>
  <c r="O32" i="13"/>
  <c r="R32" i="13"/>
  <c r="U32" i="13"/>
  <c r="X32" i="13"/>
  <c r="AA32" i="13"/>
  <c r="AD32" i="13"/>
  <c r="AG32" i="13"/>
  <c r="AJ32" i="13"/>
  <c r="AM32" i="13"/>
  <c r="AP32" i="13"/>
  <c r="I32" i="13"/>
  <c r="F43" i="13"/>
  <c r="F44" i="13" s="1"/>
  <c r="X30" i="13"/>
  <c r="AJ30" i="13"/>
  <c r="L31" i="13"/>
  <c r="L30" i="13" s="1"/>
  <c r="O31" i="13"/>
  <c r="R31" i="13"/>
  <c r="R30" i="13" s="1"/>
  <c r="U31" i="13"/>
  <c r="U30" i="13" s="1"/>
  <c r="X31" i="13"/>
  <c r="AA31" i="13"/>
  <c r="AD31" i="13"/>
  <c r="AD30" i="13" s="1"/>
  <c r="AG31" i="13"/>
  <c r="AG30" i="13" s="1"/>
  <c r="AJ31" i="13"/>
  <c r="AM31" i="13"/>
  <c r="AP31" i="13"/>
  <c r="I30" i="13"/>
  <c r="I31" i="13"/>
  <c r="AM30" i="13" l="1"/>
  <c r="AA30" i="13"/>
  <c r="O30" i="13"/>
  <c r="AP30" i="13"/>
  <c r="M36" i="13" l="1"/>
  <c r="M37" i="13"/>
  <c r="M38" i="13"/>
  <c r="F31" i="13"/>
  <c r="F32" i="13"/>
  <c r="F33" i="13"/>
  <c r="F34" i="13"/>
  <c r="F35" i="13"/>
  <c r="F36" i="13"/>
  <c r="F37" i="13"/>
  <c r="F38" i="13"/>
  <c r="F39" i="13"/>
  <c r="F30" i="13"/>
  <c r="F50" i="13" s="1"/>
  <c r="F24" i="13"/>
  <c r="F25" i="13"/>
  <c r="F26" i="13"/>
  <c r="F27" i="13"/>
  <c r="F28" i="13"/>
  <c r="F23" i="13"/>
  <c r="F14" i="13" l="1"/>
  <c r="F10" i="13"/>
  <c r="L36" i="13" l="1"/>
  <c r="L10" i="13" l="1"/>
  <c r="L39" i="13"/>
  <c r="K39" i="13"/>
  <c r="E39" i="13" s="1"/>
  <c r="E38" i="13"/>
  <c r="M34" i="13"/>
  <c r="M39" i="13" l="1"/>
  <c r="K10" i="13"/>
  <c r="AJ10" i="13" l="1"/>
  <c r="AJ11" i="13" s="1"/>
  <c r="AM10" i="13"/>
  <c r="AP10" i="13"/>
  <c r="AP11" i="13" s="1"/>
  <c r="AG10" i="13"/>
  <c r="AA10" i="13"/>
  <c r="AA11" i="13" s="1"/>
  <c r="X10" i="13"/>
  <c r="X11" i="13" s="1"/>
  <c r="U10" i="13"/>
  <c r="U11" i="13" s="1"/>
  <c r="R10" i="13"/>
  <c r="R11" i="13" s="1"/>
  <c r="O10" i="13"/>
  <c r="O11" i="13" s="1"/>
  <c r="L11" i="13"/>
  <c r="AQ23" i="13"/>
  <c r="J23" i="13"/>
  <c r="M10" i="13" l="1"/>
  <c r="M11" i="13" s="1"/>
  <c r="AG11" i="13"/>
  <c r="AM11" i="13"/>
  <c r="K11" i="13"/>
  <c r="AO24" i="13"/>
  <c r="F20" i="13"/>
  <c r="E20" i="13"/>
  <c r="G43" i="13"/>
  <c r="F21" i="13"/>
  <c r="E44" i="13"/>
  <c r="E45" i="13" s="1"/>
  <c r="E46" i="13" s="1"/>
  <c r="I24" i="13"/>
  <c r="H28" i="13"/>
  <c r="H27" i="13"/>
  <c r="H26" i="13"/>
  <c r="H25" i="13"/>
  <c r="H24" i="13"/>
  <c r="AO37" i="13"/>
  <c r="AL37" i="13"/>
  <c r="AI37" i="13"/>
  <c r="AF37" i="13"/>
  <c r="AC37" i="13"/>
  <c r="Z37" i="13"/>
  <c r="W37" i="13"/>
  <c r="T37" i="13"/>
  <c r="Q37" i="13"/>
  <c r="N37" i="13"/>
  <c r="K37" i="13"/>
  <c r="H37" i="13"/>
  <c r="AO35" i="13"/>
  <c r="AL35" i="13"/>
  <c r="AI35" i="13"/>
  <c r="AF35" i="13"/>
  <c r="AC35" i="13"/>
  <c r="Z35" i="13"/>
  <c r="W35" i="13"/>
  <c r="T35" i="13"/>
  <c r="Q35" i="13"/>
  <c r="N35" i="13"/>
  <c r="K35" i="13"/>
  <c r="M35" i="13" s="1"/>
  <c r="H35" i="13"/>
  <c r="E34" i="13"/>
  <c r="E36" i="13"/>
  <c r="AO26" i="13"/>
  <c r="AQ26" i="13" s="1"/>
  <c r="E23" i="13"/>
  <c r="AP40" i="13" l="1"/>
  <c r="AP41" i="13" s="1"/>
  <c r="AP49" i="13" s="1"/>
  <c r="AP50" i="13" s="1"/>
  <c r="AP14" i="13"/>
  <c r="AO27" i="13"/>
  <c r="AQ27" i="13" s="1"/>
  <c r="AQ24" i="13"/>
  <c r="AJ40" i="13"/>
  <c r="AJ41" i="13" s="1"/>
  <c r="AJ49" i="13" s="1"/>
  <c r="AJ50" i="13" s="1"/>
  <c r="AJ14" i="13"/>
  <c r="AG40" i="13"/>
  <c r="AG41" i="13" s="1"/>
  <c r="AG49" i="13" s="1"/>
  <c r="AG50" i="13" s="1"/>
  <c r="AG14" i="13"/>
  <c r="AD40" i="13"/>
  <c r="AD41" i="13" s="1"/>
  <c r="AD49" i="13" s="1"/>
  <c r="AD50" i="13" s="1"/>
  <c r="AD10" i="13"/>
  <c r="AD14" i="13"/>
  <c r="AA40" i="13"/>
  <c r="AA41" i="13" s="1"/>
  <c r="AA49" i="13" s="1"/>
  <c r="AA50" i="13" s="1"/>
  <c r="AA14" i="13"/>
  <c r="X40" i="13"/>
  <c r="X41" i="13" s="1"/>
  <c r="X49" i="13" s="1"/>
  <c r="X50" i="13" s="1"/>
  <c r="X14" i="13"/>
  <c r="R40" i="13"/>
  <c r="R41" i="13" s="1"/>
  <c r="R14" i="13"/>
  <c r="L40" i="13"/>
  <c r="L14" i="13"/>
  <c r="L15" i="13" s="1"/>
  <c r="U40" i="13"/>
  <c r="U41" i="13" s="1"/>
  <c r="U49" i="13" s="1"/>
  <c r="U50" i="13" s="1"/>
  <c r="U14" i="13"/>
  <c r="O40" i="13"/>
  <c r="O41" i="13" s="1"/>
  <c r="O14" i="13"/>
  <c r="AM40" i="13"/>
  <c r="AM41" i="13" s="1"/>
  <c r="AM49" i="13" s="1"/>
  <c r="AM50" i="13" s="1"/>
  <c r="AM14" i="13"/>
  <c r="E21" i="13"/>
  <c r="G21" i="13" s="1"/>
  <c r="G20" i="13"/>
  <c r="I25" i="13"/>
  <c r="J24" i="13"/>
  <c r="G23" i="13"/>
  <c r="E24" i="13"/>
  <c r="AO25" i="13"/>
  <c r="AO28" i="13"/>
  <c r="G44" i="13"/>
  <c r="E26" i="13"/>
  <c r="F45" i="13"/>
  <c r="E37" i="13"/>
  <c r="E35" i="13"/>
  <c r="E27" i="13" l="1"/>
  <c r="L41" i="13"/>
  <c r="O49" i="13"/>
  <c r="AM15" i="13"/>
  <c r="AD15" i="13"/>
  <c r="AD11" i="13"/>
  <c r="AJ15" i="13"/>
  <c r="U15" i="13"/>
  <c r="X15" i="13"/>
  <c r="E28" i="13"/>
  <c r="G28" i="13" s="1"/>
  <c r="AQ28" i="13"/>
  <c r="R49" i="13"/>
  <c r="R50" i="13" s="1"/>
  <c r="E25" i="13"/>
  <c r="G25" i="13" s="1"/>
  <c r="AQ25" i="13"/>
  <c r="O15" i="13"/>
  <c r="R15" i="13"/>
  <c r="AA15" i="13"/>
  <c r="AP15" i="13"/>
  <c r="AG15" i="13"/>
  <c r="I26" i="13"/>
  <c r="J25" i="13"/>
  <c r="G24" i="13"/>
  <c r="G27" i="13"/>
  <c r="G26" i="13"/>
  <c r="F46" i="13"/>
  <c r="G46" i="13" s="1"/>
  <c r="G45" i="13"/>
  <c r="L49" i="13" l="1"/>
  <c r="O50" i="13"/>
  <c r="I27" i="13"/>
  <c r="J26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8" i="8" l="1"/>
  <c r="D8" i="8" s="1"/>
  <c r="L50" i="13"/>
  <c r="I28" i="13"/>
  <c r="J28" i="13" s="1"/>
  <c r="J27" i="13"/>
  <c r="C5" i="8"/>
  <c r="C11" i="8"/>
  <c r="D11" i="8" s="1"/>
  <c r="C14" i="8"/>
  <c r="D14" i="8" s="1"/>
  <c r="C19" i="8"/>
  <c r="D19" i="8" s="1"/>
  <c r="D5" i="8"/>
  <c r="C24" i="8" l="1"/>
  <c r="D24" i="8"/>
  <c r="G34" i="13" l="1"/>
  <c r="G35" i="13" l="1"/>
  <c r="G37" i="13" l="1"/>
  <c r="I14" i="13"/>
  <c r="I15" i="13" l="1"/>
  <c r="G36" i="13"/>
  <c r="I40" i="13" l="1"/>
  <c r="I10" i="13"/>
  <c r="I49" i="13" l="1"/>
  <c r="F49" i="13" s="1"/>
  <c r="F40" i="13"/>
  <c r="I41" i="13"/>
  <c r="F41" i="13" s="1"/>
  <c r="I11" i="13"/>
  <c r="F11" i="13"/>
  <c r="F15" i="13"/>
  <c r="I50" i="13"/>
  <c r="J33" i="13"/>
  <c r="H32" i="13"/>
  <c r="J32" i="13" s="1"/>
  <c r="H31" i="13"/>
  <c r="H30" i="13" l="1"/>
  <c r="H40" i="13" s="1"/>
  <c r="H49" i="13" s="1"/>
  <c r="H41" i="13"/>
  <c r="J31" i="13"/>
  <c r="J30" i="13"/>
  <c r="H14" i="13"/>
  <c r="H10" i="13"/>
  <c r="J10" i="13" l="1"/>
  <c r="J11" i="13" s="1"/>
  <c r="H11" i="13"/>
  <c r="J49" i="13"/>
  <c r="J50" i="13" s="1"/>
  <c r="H50" i="13"/>
  <c r="H15" i="13"/>
  <c r="J14" i="13"/>
  <c r="J15" i="13" s="1"/>
  <c r="AI32" i="13"/>
  <c r="AK32" i="13" s="1"/>
  <c r="AI31" i="13"/>
  <c r="AK31" i="13" s="1"/>
  <c r="AI30" i="13" l="1"/>
  <c r="AI10" i="13"/>
  <c r="AK10" i="13" l="1"/>
  <c r="AI11" i="13"/>
  <c r="AK11" i="13" s="1"/>
  <c r="AI40" i="13"/>
  <c r="AI41" i="13" s="1"/>
  <c r="AI49" i="13" s="1"/>
  <c r="AK30" i="13"/>
  <c r="AI14" i="13"/>
  <c r="AK14" i="13" l="1"/>
  <c r="AK15" i="13" s="1"/>
  <c r="AI15" i="13"/>
  <c r="AK49" i="13"/>
  <c r="AI50" i="13"/>
  <c r="AK50" i="13" s="1"/>
  <c r="Z32" i="13"/>
  <c r="AB32" i="13" s="1"/>
  <c r="Z31" i="13"/>
  <c r="AB31" i="13" s="1"/>
  <c r="Z30" i="13" l="1"/>
  <c r="Z10" i="13"/>
  <c r="AB10" i="13" l="1"/>
  <c r="Z11" i="13"/>
  <c r="AB11" i="13" s="1"/>
  <c r="Z14" i="13"/>
  <c r="Z40" i="13"/>
  <c r="Z41" i="13" s="1"/>
  <c r="Z49" i="13" s="1"/>
  <c r="AB30" i="13"/>
  <c r="Z15" i="13" l="1"/>
  <c r="AB14" i="13"/>
  <c r="AB15" i="13" s="1"/>
  <c r="Z50" i="13"/>
  <c r="AB50" i="13" s="1"/>
  <c r="AB49" i="13"/>
  <c r="AL10" i="13"/>
  <c r="AL32" i="13"/>
  <c r="AN32" i="13" s="1"/>
  <c r="AL31" i="13"/>
  <c r="AN31" i="13" s="1"/>
  <c r="AL30" i="13"/>
  <c r="AL40" i="13" l="1"/>
  <c r="AL41" i="13" s="1"/>
  <c r="AL49" i="13" s="1"/>
  <c r="AL14" i="13"/>
  <c r="AN30" i="13"/>
  <c r="AL11" i="13"/>
  <c r="AN11" i="13" s="1"/>
  <c r="AN10" i="13"/>
  <c r="AL15" i="13" l="1"/>
  <c r="AN14" i="13"/>
  <c r="AN15" i="13" s="1"/>
  <c r="AN49" i="13"/>
  <c r="AL50" i="13"/>
  <c r="AN50" i="13" s="1"/>
  <c r="AE32" i="13"/>
  <c r="AC40" i="13"/>
  <c r="AC41" i="13" s="1"/>
  <c r="AC49" i="13" s="1"/>
  <c r="AC32" i="13"/>
  <c r="AC31" i="13"/>
  <c r="AE31" i="13" s="1"/>
  <c r="AC30" i="13"/>
  <c r="AC14" i="13" s="1"/>
  <c r="AC10" i="13"/>
  <c r="AC11" i="13" s="1"/>
  <c r="AE11" i="13" s="1"/>
  <c r="AE49" i="13" l="1"/>
  <c r="AC50" i="13"/>
  <c r="AE50" i="13" s="1"/>
  <c r="AE14" i="13"/>
  <c r="AE15" i="13" s="1"/>
  <c r="AC15" i="13"/>
  <c r="AE30" i="13"/>
  <c r="AE10" i="13"/>
  <c r="AF32" i="13"/>
  <c r="AH32" i="13" s="1"/>
  <c r="AF31" i="13"/>
  <c r="AH31" i="13" s="1"/>
  <c r="AF30" i="13" l="1"/>
  <c r="AF10" i="13"/>
  <c r="AF11" i="13" l="1"/>
  <c r="AH11" i="13" s="1"/>
  <c r="AH10" i="13"/>
  <c r="AF14" i="13"/>
  <c r="AF40" i="13"/>
  <c r="AF41" i="13" s="1"/>
  <c r="AF49" i="13" s="1"/>
  <c r="AH30" i="13"/>
  <c r="AF50" i="13" l="1"/>
  <c r="AH50" i="13" s="1"/>
  <c r="AH49" i="13"/>
  <c r="AH14" i="13"/>
  <c r="AH15" i="13" s="1"/>
  <c r="AF15" i="13"/>
  <c r="T31" i="13"/>
  <c r="T32" i="13"/>
  <c r="V32" i="13" s="1"/>
  <c r="T10" i="13" l="1"/>
  <c r="V31" i="13"/>
  <c r="T30" i="13"/>
  <c r="V30" i="13" l="1"/>
  <c r="T40" i="13"/>
  <c r="T41" i="13" s="1"/>
  <c r="T49" i="13" s="1"/>
  <c r="T14" i="13"/>
  <c r="V10" i="13"/>
  <c r="V11" i="13" s="1"/>
  <c r="T11" i="13"/>
  <c r="V14" i="13" l="1"/>
  <c r="V15" i="13" s="1"/>
  <c r="T15" i="13"/>
  <c r="T50" i="13"/>
  <c r="V50" i="13" s="1"/>
  <c r="V49" i="13"/>
  <c r="M33" i="13"/>
  <c r="K32" i="13"/>
  <c r="M32" i="13" s="1"/>
  <c r="K31" i="13"/>
  <c r="M31" i="13" s="1"/>
  <c r="K30" i="13"/>
  <c r="M30" i="13" s="1"/>
  <c r="K40" i="13" l="1"/>
  <c r="K14" i="13"/>
  <c r="K15" i="13" l="1"/>
  <c r="M14" i="13"/>
  <c r="M15" i="13" s="1"/>
  <c r="M40" i="13"/>
  <c r="K41" i="13"/>
  <c r="K49" i="13" l="1"/>
  <c r="M41" i="13"/>
  <c r="K50" i="13" l="1"/>
  <c r="M50" i="13" s="1"/>
  <c r="M49" i="13"/>
  <c r="Q32" i="13"/>
  <c r="Q10" i="13" s="1"/>
  <c r="Q31" i="13"/>
  <c r="S31" i="13" s="1"/>
  <c r="Q11" i="13" l="1"/>
  <c r="S10" i="13"/>
  <c r="S11" i="13" s="1"/>
  <c r="S32" i="13"/>
  <c r="Q30" i="13"/>
  <c r="Q40" i="13" l="1"/>
  <c r="Q14" i="13"/>
  <c r="S30" i="13"/>
  <c r="Q15" i="13" l="1"/>
  <c r="S14" i="13"/>
  <c r="S15" i="13" s="1"/>
  <c r="Q49" i="13"/>
  <c r="Q41" i="13"/>
  <c r="S49" i="13" l="1"/>
  <c r="Q50" i="13"/>
  <c r="S50" i="13" s="1"/>
  <c r="N32" i="13"/>
  <c r="N31" i="13"/>
  <c r="P31" i="13" s="1"/>
  <c r="N30" i="13"/>
  <c r="N14" i="13" s="1"/>
  <c r="N15" i="13" l="1"/>
  <c r="P14" i="13"/>
  <c r="P15" i="13" s="1"/>
  <c r="P30" i="13"/>
  <c r="P32" i="13"/>
  <c r="N40" i="13"/>
  <c r="N10" i="13"/>
  <c r="P10" i="13" l="1"/>
  <c r="P11" i="13" s="1"/>
  <c r="N11" i="13"/>
  <c r="N41" i="13"/>
  <c r="N49" i="13"/>
  <c r="N50" i="13" l="1"/>
  <c r="P50" i="13" s="1"/>
  <c r="P49" i="13"/>
  <c r="Y31" i="13"/>
  <c r="G15" i="13"/>
  <c r="AQ14" i="13"/>
  <c r="AQ31" i="13"/>
  <c r="E15" i="13"/>
  <c r="G14" i="13"/>
  <c r="AQ30" i="13"/>
  <c r="Y11" i="13"/>
  <c r="Y30" i="13"/>
  <c r="E31" i="13"/>
  <c r="G31" i="13"/>
  <c r="AO11" i="13"/>
  <c r="G10" i="13"/>
  <c r="AQ49" i="13"/>
  <c r="E11" i="13"/>
  <c r="G11" i="13"/>
  <c r="Y50" i="13"/>
  <c r="E50" i="13"/>
  <c r="E14" i="13"/>
  <c r="E10" i="13"/>
  <c r="E30" i="13"/>
  <c r="G30" i="13"/>
  <c r="W11" i="13"/>
  <c r="Y10" i="13"/>
  <c r="AO14" i="13"/>
  <c r="AO15" i="13"/>
  <c r="AQ15" i="13"/>
  <c r="E33" i="13"/>
  <c r="G33" i="13"/>
  <c r="Y32" i="13"/>
  <c r="W10" i="13"/>
  <c r="W15" i="13"/>
  <c r="AQ32" i="13"/>
  <c r="Y49" i="13"/>
  <c r="W50" i="13"/>
  <c r="AO50" i="13"/>
  <c r="AQ50" i="13"/>
  <c r="AO10" i="13"/>
  <c r="AQ10" i="13"/>
  <c r="AQ11" i="13"/>
  <c r="E41" i="13"/>
  <c r="G41" i="13"/>
  <c r="E32" i="13"/>
  <c r="G32" i="13"/>
  <c r="W14" i="13"/>
  <c r="Y14" i="13"/>
  <c r="Y15" i="13"/>
  <c r="E40" i="13"/>
  <c r="G40" i="13"/>
  <c r="W32" i="13"/>
  <c r="W33" i="13"/>
  <c r="W31" i="13"/>
  <c r="W30" i="13"/>
  <c r="W40" i="13"/>
  <c r="W41" i="13"/>
  <c r="W49" i="13"/>
  <c r="E49" i="13"/>
  <c r="G49" i="13"/>
  <c r="G50" i="13"/>
  <c r="AO32" i="13"/>
  <c r="AO33" i="13"/>
  <c r="AO31" i="13"/>
  <c r="AO30" i="13"/>
  <c r="AO40" i="13"/>
  <c r="AO41" i="13"/>
  <c r="AO49" i="13"/>
</calcChain>
</file>

<file path=xl/sharedStrings.xml><?xml version="1.0" encoding="utf-8"?>
<sst xmlns="http://schemas.openxmlformats.org/spreadsheetml/2006/main" count="848" uniqueCount="317">
  <si>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</si>
  <si>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</si>
  <si>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</si>
  <si>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</si>
  <si>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</si>
  <si>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</si>
  <si>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</si>
  <si>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</si>
  <si>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</si>
  <si>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</si>
  <si>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</si>
  <si>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</si>
  <si>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</si>
  <si>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</si>
  <si>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</si>
  <si>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</si>
  <si>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</si>
  <si>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</si>
  <si>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</si>
  <si>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</si>
  <si>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</si>
  <si>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</si>
  <si>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</si>
  <si>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</si>
  <si>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</si>
  <si>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</si>
  <si>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</si>
  <si>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</si>
  <si>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</si>
  <si>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</si>
  <si>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</si>
  <si>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</si>
  <si>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</si>
  <si>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</si>
  <si>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</si>
  <si>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</si>
  <si>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</si>
  <si>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</si>
  <si>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</si>
  <si>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</si>
  <si>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</si>
  <si>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</si>
  <si>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</si>
  <si>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</si>
  <si>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</si>
  <si>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</si>
  <si>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</si>
  <si>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</si>
  <si>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</si>
  <si>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</si>
  <si>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</si>
  <si>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</si>
  <si>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</si>
  <si>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</si>
  <si>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</si>
  <si>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</si>
  <si>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</si>
  <si>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</si>
  <si>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</si>
  <si>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</si>
  <si>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</si>
  <si>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</si>
  <si>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</si>
  <si>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</si>
  <si>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</si>
  <si>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</si>
  <si>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</si>
  <si>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</si>
  <si>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</si>
  <si>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</si>
  <si>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</si>
  <si>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</si>
  <si>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</si>
  <si>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</si>
  <si>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</si>
  <si>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</si>
  <si>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</si>
  <si>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</si>
  <si>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</si>
  <si>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</si>
  <si>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</si>
  <si>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</si>
  <si>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</si>
  <si>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</si>
  <si>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</si>
  <si>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</si>
  <si>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</si>
  <si>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</si>
  <si>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</si>
  <si>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</si>
  <si>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</si>
  <si>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</si>
  <si>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</si>
  <si>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</si>
  <si>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</si>
  <si>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</si>
  <si>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</si>
  <si>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</si>
  <si>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</si>
  <si>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</si>
  <si>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</si>
  <si>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</si>
  <si>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</si>
  <si>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</si>
  <si>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</si>
  <si>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</si>
  <si>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</si>
  <si>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</si>
  <si>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</si>
  <si>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</si>
  <si>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</si>
  <si>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</si>
  <si>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</si>
  <si>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</si>
  <si>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</si>
  <si>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</si>
  <si>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</si>
  <si>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</si>
  <si>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</si>
  <si>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</si>
  <si>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</si>
  <si>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</si>
  <si>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</si>
  <si>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</si>
  <si>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</si>
  <si>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</si>
  <si>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</si>
  <si>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</si>
  <si>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</si>
  <si>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</si>
  <si>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</si>
  <si>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</si>
  <si>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</si>
  <si>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</si>
  <si>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</si>
  <si>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</si>
  <si>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</si>
  <si>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</si>
  <si>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</si>
  <si>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</si>
  <si>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</si>
  <si>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</si>
  <si>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</si>
  <si>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</si>
  <si>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</si>
  <si>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</si>
  <si>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</si>
  <si>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</si>
  <si>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</si>
  <si>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</si>
  <si>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</si>
  <si>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</si>
  <si>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</si>
  <si>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</si>
  <si>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</si>
  <si>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</si>
  <si>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</si>
  <si>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</si>
  <si>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</si>
  <si>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</si>
  <si>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</si>
  <si>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</si>
  <si>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</si>
  <si>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</si>
  <si>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</si>
  <si>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</si>
  <si>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</si>
  <si>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</si>
  <si>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</si>
  <si>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</si>
  <si>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</si>
  <si>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</si>
  <si>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</si>
  <si>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</si>
  <si>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</si>
  <si>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</si>
  <si>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</si>
  <si>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</si>
  <si>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</si>
  <si>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</si>
  <si>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</si>
  <si>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</si>
  <si>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</si>
  <si>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</si>
  <si>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</si>
  <si>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</si>
  <si>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</si>
  <si>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</si>
  <si>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</si>
  <si>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</si>
  <si>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</si>
  <si>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</si>
  <si>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</si>
  <si>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</si>
  <si>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</si>
  <si>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</si>
  <si>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</si>
  <si>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</si>
  <si>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</si>
  <si>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</si>
  <si>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</si>
  <si>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</si>
  <si>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</si>
  <si>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</si>
  <si>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</si>
  <si>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</si>
  <si>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</si>
  <si>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</si>
  <si>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</si>
  <si>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</si>
  <si>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</si>
  <si>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</si>
  <si>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</si>
  <si>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</si>
  <si>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</si>
  <si>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</si>
  <si>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</si>
  <si>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</si>
  <si>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</si>
  <si>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</si>
  <si>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</si>
  <si>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</si>
  <si>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</si>
  <si>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</si>
  <si>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</si>
  <si>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</si>
  <si>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</si>
  <si>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</si>
  <si>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</si>
  <si>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</si>
  <si>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</si>
  <si>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</si>
  <si>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</si>
  <si>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</si>
  <si>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</si>
  <si>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</si>
  <si>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</si>
  <si>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</si>
  <si>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</si>
  <si>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</si>
  <si>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</si>
  <si>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</si>
  <si>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</si>
  <si>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</si>
  <si>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</si>
  <si>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</si>
  <si>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</si>
  <si>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</si>
  <si>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</si>
  <si>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</si>
  <si>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</si>
  <si>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</si>
  <si>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</si>
  <si>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</si>
  <si>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</si>
  <si>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</si>
  <si>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</si>
  <si>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</si>
  <si>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</si>
  <si>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</si>
  <si>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 т.д.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</si>
  <si>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</si>
  <si>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</si>
  <si>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</si>
  <si>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</si>
  <si>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</si>
  <si>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Итого по подпрограмме 1</t>
  </si>
  <si>
    <t>Итого по подпрограмме 2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</si>
  <si>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</si>
  <si>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</si>
  <si>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</si>
  <si>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</si>
  <si>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</si>
  <si>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</si>
  <si>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Наименование целевых показателей</t>
  </si>
  <si>
    <t>Результат реализации. Причины отклонения  фактического исполнения от запланированного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</si>
  <si>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</si>
  <si>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 xml:space="preserve">                                                                                        Распределение финансовых ресурсов</t>
  </si>
  <si>
    <t>График (сетевой график) реализации  муниципальной программы</t>
  </si>
  <si>
    <t>I квартал</t>
  </si>
  <si>
    <t>II квартал</t>
  </si>
  <si>
    <t>III квартал</t>
  </si>
  <si>
    <t>IV квартал</t>
  </si>
  <si>
    <t>проектная часть</t>
  </si>
  <si>
    <t>процессная часть</t>
  </si>
  <si>
    <t>Наименование структурного элемента муниципальной программы</t>
  </si>
  <si>
    <t>Таблица 2</t>
  </si>
  <si>
    <t>постановление администрации района от 07.12.2021 № 1317 "Об утверждении муниципальной программы "Управление муниципальным имуществом Нижневартовского района"</t>
  </si>
  <si>
    <t>Подпрограмма 1 "Обеспечение страховой защиты имущества Нижневартовского района"</t>
  </si>
  <si>
    <t>1.1.1.</t>
  </si>
  <si>
    <t>Подпрограмма 2 "Развитие земельных и имущественныз отношений на территории Нижневартовского района"</t>
  </si>
  <si>
    <t>Итого по подпрограмме 3</t>
  </si>
  <si>
    <t>2.1.1.</t>
  </si>
  <si>
    <t>2.1.2.</t>
  </si>
  <si>
    <t>2.1.3.</t>
  </si>
  <si>
    <t>Подпрограмма 3 "Организация деятельности МКУ Нижневартовского района "Управление имущественными и земельными ресурсами"</t>
  </si>
  <si>
    <t>план на 2024 год *</t>
  </si>
  <si>
    <t xml:space="preserve">Ответственный соисполнитель МКУ НВР «УИ и ЗР»
</t>
  </si>
  <si>
    <t>2.1.4</t>
  </si>
  <si>
    <t xml:space="preserve">Комплекс процессных мероприятий «Создание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района» </t>
  </si>
  <si>
    <t xml:space="preserve">Мероприятие (результат) «Обеспечена страховая защита в отношении муниципального имущества Нижневартовского района от последствий чрезвычайных ситуаций природного и техногенного характера в случае их наступления» </t>
  </si>
  <si>
    <t xml:space="preserve">2Комплекс процессных мероприятий «Создание условий для развития земельных и имущественных отношений на территории района» </t>
  </si>
  <si>
    <t xml:space="preserve">Мероприятие (результат) «Выполнена обязанность собственника по содержанию жилых помещений, находящихся на стадии оформления в муниципальную собственность, и помещений, составляющих муниципальную казну» </t>
  </si>
  <si>
    <t>Мероприятие (результат) «Проведены кадастровые работы в отношении земельных участков, зданий, сооружений, помещений, объектов незавершенного строительства»</t>
  </si>
  <si>
    <t xml:space="preserve">Мероприятие (результат) «Проведена рыночная оценка стоимости объектов муниципального и бесхозяйного имущества» </t>
  </si>
  <si>
    <t xml:space="preserve">Мероприятие (результат) «Поставка установки электрогенераторной : Дизельная Электростанция АД30-T400» </t>
  </si>
  <si>
    <t xml:space="preserve">Комплекс процессных мероприятий «Организация деятельности муниципального казенного учреждения Нижневартовского района «Управление имущественными и земельными ресурсами» </t>
  </si>
  <si>
    <t>Значение показателя на 2024год</t>
  </si>
  <si>
    <t>Целевые показатели муниципальной программы "Управление муниципальным имуществом Нижневартовского района"</t>
  </si>
  <si>
    <t>Доля используемого недвижимого имущества в общем количестве недвижимого имущества, находящегося в муниципальной собственности (ежегодно на уровне 100%)</t>
  </si>
  <si>
    <t>Примечание (причины не достижения/        перевыполнения показателя)</t>
  </si>
  <si>
    <t>Руководитель структурного подзразделения администрации района: Исполняющий обязанности начальника управления по жилищным вопросам, муниципальной собственности и земельным отношениям администрации района</t>
  </si>
  <si>
    <t>Руководитель структурного подзразделения администрации района:                                                  Исполняющий обязанности начальника управления по жилищным вопросам, муниципальной собственности и земельным отношениям администрации района</t>
  </si>
  <si>
    <t>_____________________</t>
  </si>
  <si>
    <t>Киселева М.А.</t>
  </si>
  <si>
    <t>Исполнитель: Ведущий специалист отдела имущественных отношений управления по жилищным вопросам, муниципальной собственности и земельным отношениям администрации района</t>
  </si>
  <si>
    <t>Сенацкая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</si>
</sst>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0.0%"/>
    <numFmt numFmtId="173" formatCode="#,##0.0_р_."/>
  </numFmts>
  <fonts count="2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39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10" fontId="19" fillId="0" borderId="13" xfId="0" applyNumberFormat="1" applyFont="1" applyFill="1" applyBorder="1" applyAlignment="1" applyProtection="1">
      <alignment horizontal="center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0" fontId="19" fillId="0" borderId="0" xfId="0" applyFont="1"/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vertical="top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Alignment="1">
      <alignment horizontal="center" vertical="center"/>
    </xf>
    <xf numFmtId="3" fontId="19" fillId="0" borderId="24" xfId="0" applyNumberFormat="1" applyFont="1" applyBorder="1" applyAlignment="1" applyProtection="1">
      <alignment horizontal="center" vertical="top" wrapText="1"/>
      <protection locked="0"/>
    </xf>
    <xf numFmtId="0" fontId="19" fillId="0" borderId="5" xfId="0" applyFont="1" applyBorder="1" applyAlignment="1" applyProtection="1">
      <alignment vertical="top" wrapText="1"/>
      <protection locked="0"/>
    </xf>
    <xf numFmtId="0" fontId="19" fillId="0" borderId="5" xfId="0" applyFont="1" applyFill="1" applyBorder="1" applyAlignment="1" applyProtection="1">
      <alignment horizontal="center" vertical="top" wrapText="1"/>
    </xf>
    <xf numFmtId="170" fontId="19" fillId="0" borderId="5" xfId="2" applyNumberFormat="1" applyFont="1" applyBorder="1" applyAlignment="1">
      <alignment horizontal="center" vertical="top" wrapText="1"/>
    </xf>
    <xf numFmtId="170" fontId="19" fillId="0" borderId="25" xfId="2" applyNumberFormat="1" applyFont="1" applyBorder="1" applyAlignment="1">
      <alignment horizontal="center" vertical="top" wrapText="1"/>
    </xf>
    <xf numFmtId="171" fontId="19" fillId="0" borderId="25" xfId="2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165" fontId="19" fillId="4" borderId="9" xfId="0" applyNumberFormat="1" applyFont="1" applyFill="1" applyBorder="1" applyAlignment="1" applyProtection="1">
      <alignment horizontal="center" vertical="top" wrapText="1"/>
    </xf>
    <xf numFmtId="165" fontId="20" fillId="4" borderId="0" xfId="2" applyNumberFormat="1" applyFont="1" applyFill="1" applyBorder="1" applyAlignment="1" applyProtection="1">
      <alignment vertical="center" wrapText="1"/>
    </xf>
    <xf numFmtId="165" fontId="3" fillId="4" borderId="0" xfId="2" applyNumberFormat="1" applyFont="1" applyFill="1" applyBorder="1" applyAlignment="1" applyProtection="1">
      <alignment vertical="center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165" fontId="19" fillId="6" borderId="1" xfId="0" applyNumberFormat="1" applyFont="1" applyFill="1" applyBorder="1" applyAlignment="1" applyProtection="1">
      <alignment horizontal="center" vertical="top" wrapText="1"/>
    </xf>
    <xf numFmtId="165" fontId="20" fillId="6" borderId="0" xfId="2" applyNumberFormat="1" applyFont="1" applyFill="1" applyBorder="1" applyAlignment="1" applyProtection="1">
      <alignment vertical="center" wrapText="1"/>
    </xf>
    <xf numFmtId="165" fontId="3" fillId="6" borderId="0" xfId="2" applyNumberFormat="1" applyFont="1" applyFill="1" applyBorder="1" applyAlignment="1" applyProtection="1">
      <alignment vertical="center" wrapText="1"/>
    </xf>
    <xf numFmtId="172" fontId="3" fillId="0" borderId="0" xfId="0" applyNumberFormat="1" applyFont="1" applyFill="1" applyAlignment="1" applyProtection="1">
      <alignment horizontal="right" vertical="center"/>
    </xf>
    <xf numFmtId="172" fontId="18" fillId="0" borderId="1" xfId="2" applyNumberFormat="1" applyFont="1" applyFill="1" applyBorder="1" applyAlignment="1" applyProtection="1">
      <alignment horizontal="right" vertical="top" wrapText="1"/>
    </xf>
    <xf numFmtId="172" fontId="16" fillId="0" borderId="0" xfId="0" applyNumberFormat="1" applyFont="1" applyFill="1" applyBorder="1" applyAlignment="1" applyProtection="1">
      <alignment horizontal="justify" vertical="top" wrapText="1"/>
    </xf>
    <xf numFmtId="172" fontId="20" fillId="0" borderId="0" xfId="0" applyNumberFormat="1" applyFont="1" applyFill="1" applyBorder="1" applyAlignment="1" applyProtection="1">
      <alignment horizontal="left" wrapText="1"/>
    </xf>
    <xf numFmtId="172" fontId="20" fillId="0" borderId="0" xfId="0" applyNumberFormat="1" applyFont="1" applyFill="1" applyAlignment="1" applyProtection="1">
      <alignment horizontal="right" vertical="center"/>
    </xf>
    <xf numFmtId="172" fontId="3" fillId="0" borderId="0" xfId="0" applyNumberFormat="1" applyFont="1" applyFill="1" applyAlignment="1" applyProtection="1">
      <alignment vertical="center"/>
    </xf>
    <xf numFmtId="172" fontId="19" fillId="0" borderId="2" xfId="0" applyNumberFormat="1" applyFont="1" applyFill="1" applyBorder="1" applyAlignment="1" applyProtection="1">
      <alignment horizontal="center" vertical="top" wrapText="1"/>
    </xf>
    <xf numFmtId="172" fontId="20" fillId="0" borderId="0" xfId="0" applyNumberFormat="1" applyFont="1" applyFill="1" applyAlignment="1" applyProtection="1">
      <alignment vertical="center"/>
    </xf>
    <xf numFmtId="172" fontId="19" fillId="0" borderId="13" xfId="0" applyNumberFormat="1" applyFont="1" applyFill="1" applyBorder="1" applyAlignment="1" applyProtection="1">
      <alignment horizontal="center" vertical="top" wrapText="1"/>
    </xf>
    <xf numFmtId="172" fontId="20" fillId="0" borderId="0" xfId="2" applyNumberFormat="1" applyFont="1" applyFill="1" applyBorder="1" applyAlignment="1" applyProtection="1">
      <alignment vertical="center" wrapText="1"/>
    </xf>
    <xf numFmtId="172" fontId="3" fillId="0" borderId="0" xfId="2" applyNumberFormat="1" applyFont="1" applyFill="1" applyBorder="1" applyAlignment="1" applyProtection="1">
      <alignment vertical="center" wrapText="1"/>
    </xf>
    <xf numFmtId="1" fontId="19" fillId="0" borderId="16" xfId="0" applyNumberFormat="1" applyFont="1" applyFill="1" applyBorder="1" applyAlignment="1" applyProtection="1">
      <alignment horizontal="center" vertical="center" wrapText="1"/>
    </xf>
    <xf numFmtId="1" fontId="19" fillId="0" borderId="10" xfId="0" applyNumberFormat="1" applyFont="1" applyFill="1" applyBorder="1" applyAlignment="1" applyProtection="1">
      <alignment horizontal="center" vertical="center" wrapText="1"/>
    </xf>
    <xf numFmtId="1" fontId="19" fillId="0" borderId="15" xfId="0" applyNumberFormat="1" applyFont="1" applyFill="1" applyBorder="1" applyAlignment="1" applyProtection="1">
      <alignment horizontal="center" vertical="center"/>
    </xf>
    <xf numFmtId="1" fontId="10" fillId="0" borderId="0" xfId="0" applyNumberFormat="1" applyFont="1" applyFill="1" applyBorder="1" applyAlignment="1" applyProtection="1">
      <alignment vertical="center"/>
    </xf>
    <xf numFmtId="165" fontId="3" fillId="4" borderId="0" xfId="0" applyNumberFormat="1" applyFont="1" applyFill="1" applyAlignment="1" applyProtection="1">
      <alignment vertical="center"/>
    </xf>
    <xf numFmtId="165" fontId="18" fillId="4" borderId="1" xfId="2" applyNumberFormat="1" applyFont="1" applyFill="1" applyBorder="1" applyAlignment="1" applyProtection="1">
      <alignment horizontal="right" vertical="top" wrapText="1"/>
    </xf>
    <xf numFmtId="165" fontId="20" fillId="4" borderId="0" xfId="0" applyNumberFormat="1" applyFont="1" applyFill="1" applyBorder="1" applyAlignment="1" applyProtection="1">
      <alignment vertical="center"/>
    </xf>
    <xf numFmtId="165" fontId="3" fillId="4" borderId="0" xfId="0" applyNumberFormat="1" applyFont="1" applyFill="1" applyBorder="1" applyAlignment="1" applyProtection="1">
      <alignment vertical="center"/>
    </xf>
    <xf numFmtId="166" fontId="3" fillId="5" borderId="0" xfId="0" applyNumberFormat="1" applyFont="1" applyFill="1" applyAlignment="1" applyProtection="1">
      <alignment horizontal="right" vertical="center"/>
    </xf>
    <xf numFmtId="166" fontId="18" fillId="5" borderId="1" xfId="2" applyNumberFormat="1" applyFont="1" applyFill="1" applyBorder="1" applyAlignment="1" applyProtection="1">
      <alignment horizontal="right" vertical="top" wrapText="1"/>
    </xf>
    <xf numFmtId="166" fontId="20" fillId="5" borderId="0" xfId="0" applyNumberFormat="1" applyFont="1" applyFill="1" applyAlignment="1" applyProtection="1">
      <alignment horizontal="right" vertical="center"/>
    </xf>
    <xf numFmtId="166" fontId="3" fillId="6" borderId="0" xfId="0" applyNumberFormat="1" applyFont="1" applyFill="1" applyAlignment="1" applyProtection="1">
      <alignment horizontal="right" vertical="center"/>
    </xf>
    <xf numFmtId="166" fontId="18" fillId="6" borderId="1" xfId="2" applyNumberFormat="1" applyFont="1" applyFill="1" applyBorder="1" applyAlignment="1" applyProtection="1">
      <alignment horizontal="right" vertical="top" wrapText="1"/>
    </xf>
    <xf numFmtId="166" fontId="20" fillId="6" borderId="0" xfId="0" applyNumberFormat="1" applyFont="1" applyFill="1" applyAlignment="1" applyProtection="1">
      <alignment horizontal="right" vertical="center"/>
    </xf>
    <xf numFmtId="166" fontId="3" fillId="4" borderId="0" xfId="0" applyNumberFormat="1" applyFont="1" applyFill="1" applyAlignment="1" applyProtection="1">
      <alignment vertical="center"/>
    </xf>
    <xf numFmtId="166" fontId="3" fillId="6" borderId="0" xfId="0" applyNumberFormat="1" applyFont="1" applyFill="1" applyAlignment="1" applyProtection="1">
      <alignment vertical="center"/>
    </xf>
    <xf numFmtId="166" fontId="19" fillId="4" borderId="4" xfId="0" applyNumberFormat="1" applyFont="1" applyFill="1" applyBorder="1" applyAlignment="1" applyProtection="1">
      <alignment horizontal="center" vertical="top" wrapText="1"/>
    </xf>
    <xf numFmtId="166" fontId="19" fillId="6" borderId="1" xfId="0" applyNumberFormat="1" applyFont="1" applyFill="1" applyBorder="1" applyAlignment="1" applyProtection="1">
      <alignment horizontal="center" vertical="top" wrapText="1"/>
    </xf>
    <xf numFmtId="166" fontId="18" fillId="4" borderId="1" xfId="2" applyNumberFormat="1" applyFont="1" applyFill="1" applyBorder="1" applyAlignment="1" applyProtection="1">
      <alignment horizontal="right" vertical="top" wrapText="1"/>
    </xf>
    <xf numFmtId="166" fontId="20" fillId="4" borderId="0" xfId="0" applyNumberFormat="1" applyFont="1" applyFill="1" applyAlignment="1" applyProtection="1">
      <alignment vertical="center"/>
    </xf>
    <xf numFmtId="166" fontId="20" fillId="6" borderId="0" xfId="0" applyNumberFormat="1" applyFont="1" applyFill="1" applyAlignment="1" applyProtection="1">
      <alignment vertical="center"/>
    </xf>
    <xf numFmtId="165" fontId="3" fillId="6" borderId="0" xfId="0" applyNumberFormat="1" applyFont="1" applyFill="1" applyAlignment="1" applyProtection="1">
      <alignment vertical="center"/>
    </xf>
    <xf numFmtId="165" fontId="18" fillId="6" borderId="1" xfId="2" applyNumberFormat="1" applyFont="1" applyFill="1" applyBorder="1" applyAlignment="1" applyProtection="1">
      <alignment horizontal="right" vertical="top" wrapText="1"/>
    </xf>
    <xf numFmtId="165" fontId="20" fillId="4" borderId="0" xfId="0" applyNumberFormat="1" applyFont="1" applyFill="1" applyAlignment="1" applyProtection="1">
      <alignment vertical="center"/>
    </xf>
    <xf numFmtId="165" fontId="20" fillId="6" borderId="0" xfId="0" applyNumberFormat="1" applyFont="1" applyFill="1" applyAlignment="1" applyProtection="1">
      <alignment vertical="center"/>
    </xf>
    <xf numFmtId="166" fontId="19" fillId="4" borderId="0" xfId="0" applyNumberFormat="1" applyFont="1" applyFill="1" applyBorder="1" applyAlignment="1" applyProtection="1">
      <alignment horizontal="center" vertical="top" wrapText="1"/>
    </xf>
    <xf numFmtId="166" fontId="19" fillId="4" borderId="9" xfId="0" applyNumberFormat="1" applyFont="1" applyFill="1" applyBorder="1" applyAlignment="1" applyProtection="1">
      <alignment horizontal="center" vertical="top" wrapText="1"/>
    </xf>
    <xf numFmtId="166" fontId="20" fillId="4" borderId="0" xfId="2" applyNumberFormat="1" applyFont="1" applyFill="1" applyBorder="1" applyAlignment="1" applyProtection="1">
      <alignment vertical="center" wrapText="1"/>
    </xf>
    <xf numFmtId="166" fontId="20" fillId="6" borderId="0" xfId="2" applyNumberFormat="1" applyFont="1" applyFill="1" applyBorder="1" applyAlignment="1" applyProtection="1">
      <alignment vertical="center" wrapText="1"/>
    </xf>
    <xf numFmtId="166" fontId="3" fillId="4" borderId="0" xfId="2" applyNumberFormat="1" applyFont="1" applyFill="1" applyBorder="1" applyAlignment="1" applyProtection="1">
      <alignment vertical="center" wrapText="1"/>
    </xf>
    <xf numFmtId="166" fontId="3" fillId="6" borderId="0" xfId="2" applyNumberFormat="1" applyFont="1" applyFill="1" applyBorder="1" applyAlignment="1" applyProtection="1">
      <alignment vertical="center" wrapText="1"/>
    </xf>
    <xf numFmtId="166" fontId="18" fillId="0" borderId="1" xfId="2" applyNumberFormat="1" applyFont="1" applyFill="1" applyBorder="1" applyAlignment="1" applyProtection="1">
      <alignment horizontal="right" vertical="top" wrapText="1"/>
    </xf>
    <xf numFmtId="172" fontId="22" fillId="0" borderId="0" xfId="0" applyNumberFormat="1" applyFont="1" applyFill="1" applyBorder="1" applyAlignment="1" applyProtection="1">
      <alignment horizontal="center" vertical="top"/>
    </xf>
    <xf numFmtId="172" fontId="3" fillId="0" borderId="19" xfId="0" applyNumberFormat="1" applyFont="1" applyFill="1" applyBorder="1" applyAlignment="1" applyProtection="1">
      <alignment vertical="center"/>
    </xf>
    <xf numFmtId="172" fontId="3" fillId="0" borderId="0" xfId="0" applyNumberFormat="1" applyFont="1" applyFill="1" applyBorder="1" applyAlignment="1" applyProtection="1">
      <alignment horizontal="left" wrapText="1"/>
    </xf>
    <xf numFmtId="172" fontId="3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horizontal="justify" vertical="top" wrapText="1"/>
    </xf>
    <xf numFmtId="166" fontId="20" fillId="0" borderId="0" xfId="0" applyNumberFormat="1" applyFont="1" applyFill="1" applyBorder="1" applyAlignment="1" applyProtection="1">
      <alignment horizontal="left" wrapText="1"/>
    </xf>
    <xf numFmtId="166" fontId="20" fillId="0" borderId="0" xfId="2" applyNumberFormat="1" applyFont="1" applyFill="1" applyBorder="1" applyAlignment="1" applyProtection="1">
      <alignment vertical="center" wrapText="1"/>
    </xf>
    <xf numFmtId="166" fontId="22" fillId="0" borderId="0" xfId="0" applyNumberFormat="1" applyFont="1" applyFill="1" applyBorder="1" applyAlignment="1" applyProtection="1">
      <alignment horizontal="center" vertical="top"/>
    </xf>
    <xf numFmtId="166" fontId="3" fillId="0" borderId="0" xfId="0" applyNumberFormat="1" applyFont="1" applyFill="1" applyBorder="1" applyAlignment="1" applyProtection="1">
      <alignment horizontal="center" vertical="top"/>
    </xf>
    <xf numFmtId="166" fontId="20" fillId="0" borderId="0" xfId="0" applyNumberFormat="1" applyFont="1" applyFill="1" applyAlignment="1" applyProtection="1">
      <alignment vertical="center"/>
    </xf>
    <xf numFmtId="173" fontId="3" fillId="4" borderId="0" xfId="0" applyNumberFormat="1" applyFont="1" applyFill="1" applyAlignment="1" applyProtection="1">
      <alignment vertical="center"/>
    </xf>
    <xf numFmtId="173" fontId="3" fillId="6" borderId="0" xfId="0" applyNumberFormat="1" applyFont="1" applyFill="1" applyAlignment="1" applyProtection="1">
      <alignment vertical="center"/>
    </xf>
    <xf numFmtId="173" fontId="22" fillId="0" borderId="0" xfId="0" applyNumberFormat="1" applyFont="1" applyFill="1" applyBorder="1" applyAlignment="1" applyProtection="1">
      <alignment horizontal="center" vertical="top"/>
    </xf>
    <xf numFmtId="173" fontId="3" fillId="0" borderId="0" xfId="0" applyNumberFormat="1" applyFont="1" applyFill="1" applyBorder="1" applyAlignment="1" applyProtection="1">
      <alignment vertical="center"/>
    </xf>
    <xf numFmtId="173" fontId="19" fillId="4" borderId="9" xfId="0" applyNumberFormat="1" applyFont="1" applyFill="1" applyBorder="1" applyAlignment="1" applyProtection="1">
      <alignment horizontal="center" vertical="top" wrapText="1"/>
    </xf>
    <xf numFmtId="173" fontId="19" fillId="6" borderId="1" xfId="0" applyNumberFormat="1" applyFont="1" applyFill="1" applyBorder="1" applyAlignment="1" applyProtection="1">
      <alignment horizontal="center" vertical="top" wrapText="1"/>
    </xf>
    <xf numFmtId="173" fontId="18" fillId="6" borderId="1" xfId="2" applyNumberFormat="1" applyFont="1" applyFill="1" applyBorder="1" applyAlignment="1" applyProtection="1">
      <alignment horizontal="right" vertical="top" wrapText="1"/>
    </xf>
    <xf numFmtId="173" fontId="18" fillId="4" borderId="1" xfId="2" applyNumberFormat="1" applyFont="1" applyFill="1" applyBorder="1" applyAlignment="1" applyProtection="1">
      <alignment horizontal="right" vertical="top" wrapText="1"/>
    </xf>
    <xf numFmtId="173" fontId="16" fillId="0" borderId="0" xfId="0" applyNumberFormat="1" applyFont="1" applyFill="1" applyBorder="1" applyAlignment="1" applyProtection="1">
      <alignment horizontal="justify" vertical="top" wrapText="1"/>
    </xf>
    <xf numFmtId="173" fontId="20" fillId="0" borderId="0" xfId="0" applyNumberFormat="1" applyFont="1" applyFill="1" applyBorder="1" applyAlignment="1" applyProtection="1">
      <alignment horizontal="left" wrapText="1"/>
    </xf>
    <xf numFmtId="173" fontId="20" fillId="4" borderId="0" xfId="2" applyNumberFormat="1" applyFont="1" applyFill="1" applyBorder="1" applyAlignment="1" applyProtection="1">
      <alignment vertical="center" wrapText="1"/>
    </xf>
    <xf numFmtId="173" fontId="20" fillId="0" borderId="0" xfId="2" applyNumberFormat="1" applyFont="1" applyFill="1" applyBorder="1" applyAlignment="1" applyProtection="1">
      <alignment vertical="center" wrapText="1"/>
    </xf>
    <xf numFmtId="173" fontId="20" fillId="6" borderId="0" xfId="2" applyNumberFormat="1" applyFont="1" applyFill="1" applyBorder="1" applyAlignment="1" applyProtection="1">
      <alignment vertical="center" wrapText="1"/>
    </xf>
    <xf numFmtId="173" fontId="3" fillId="4" borderId="0" xfId="2" applyNumberFormat="1" applyFont="1" applyFill="1" applyBorder="1" applyAlignment="1" applyProtection="1">
      <alignment vertical="center" wrapText="1"/>
    </xf>
    <xf numFmtId="173" fontId="3" fillId="6" borderId="0" xfId="2" applyNumberFormat="1" applyFont="1" applyFill="1" applyBorder="1" applyAlignment="1" applyProtection="1">
      <alignment vertical="center" wrapText="1"/>
    </xf>
    <xf numFmtId="166" fontId="3" fillId="6" borderId="0" xfId="0" applyNumberFormat="1" applyFont="1" applyFill="1" applyBorder="1" applyAlignment="1" applyProtection="1">
      <alignment vertical="center"/>
    </xf>
    <xf numFmtId="1" fontId="19" fillId="5" borderId="26" xfId="0" applyNumberFormat="1" applyFont="1" applyFill="1" applyBorder="1" applyAlignment="1" applyProtection="1">
      <alignment horizontal="center" vertical="center" wrapText="1"/>
    </xf>
    <xf numFmtId="1" fontId="19" fillId="0" borderId="2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center" vertical="top" wrapText="1"/>
    </xf>
    <xf numFmtId="165" fontId="16" fillId="0" borderId="0" xfId="0" applyNumberFormat="1" applyFont="1" applyFill="1" applyBorder="1" applyAlignment="1" applyProtection="1">
      <alignment horizontal="justify" vertical="top" wrapText="1"/>
    </xf>
    <xf numFmtId="166" fontId="3" fillId="0" borderId="0" xfId="0" applyNumberFormat="1" applyFont="1" applyFill="1" applyBorder="1" applyAlignment="1" applyProtection="1">
      <alignment horizontal="left" wrapText="1"/>
    </xf>
    <xf numFmtId="165" fontId="20" fillId="0" borderId="0" xfId="0" applyNumberFormat="1" applyFont="1" applyFill="1" applyBorder="1" applyAlignment="1" applyProtection="1">
      <alignment horizontal="left" wrapText="1"/>
    </xf>
    <xf numFmtId="166" fontId="20" fillId="0" borderId="0" xfId="0" applyNumberFormat="1" applyFont="1" applyFill="1" applyAlignment="1" applyProtection="1">
      <alignment horizontal="right" vertical="center"/>
    </xf>
    <xf numFmtId="165" fontId="20" fillId="0" borderId="0" xfId="0" applyNumberFormat="1" applyFont="1" applyFill="1" applyAlignment="1" applyProtection="1">
      <alignment vertical="center"/>
    </xf>
    <xf numFmtId="165" fontId="20" fillId="0" borderId="0" xfId="0" applyNumberFormat="1" applyFont="1" applyFill="1" applyBorder="1" applyAlignment="1" applyProtection="1">
      <alignment vertical="center"/>
    </xf>
    <xf numFmtId="166" fontId="3" fillId="0" borderId="0" xfId="0" applyNumberFormat="1" applyFont="1" applyFill="1" applyBorder="1" applyAlignment="1" applyProtection="1">
      <alignment vertical="center"/>
    </xf>
    <xf numFmtId="1" fontId="19" fillId="6" borderId="10" xfId="0" applyNumberFormat="1" applyFont="1" applyFill="1" applyBorder="1" applyAlignment="1" applyProtection="1">
      <alignment horizontal="center" vertical="center" wrapText="1"/>
    </xf>
    <xf numFmtId="1" fontId="19" fillId="4" borderId="10" xfId="0" applyNumberFormat="1" applyFont="1" applyFill="1" applyBorder="1" applyAlignment="1" applyProtection="1">
      <alignment horizontal="center" vertical="center" wrapText="1"/>
    </xf>
    <xf numFmtId="1" fontId="19" fillId="6" borderId="26" xfId="0" applyNumberFormat="1" applyFont="1" applyFill="1" applyBorder="1" applyAlignment="1" applyProtection="1">
      <alignment horizontal="center" vertical="center" wrapText="1"/>
    </xf>
    <xf numFmtId="1" fontId="19" fillId="4" borderId="26" xfId="0" applyNumberFormat="1" applyFont="1" applyFill="1" applyBorder="1" applyAlignment="1" applyProtection="1">
      <alignment horizontal="center" vertical="center" wrapText="1"/>
    </xf>
    <xf numFmtId="1" fontId="19" fillId="0" borderId="22" xfId="0" applyNumberFormat="1" applyFont="1" applyFill="1" applyBorder="1" applyAlignment="1" applyProtection="1">
      <alignment horizontal="center" vertical="center" wrapText="1"/>
    </xf>
    <xf numFmtId="1" fontId="19" fillId="4" borderId="29" xfId="0" applyNumberFormat="1" applyFont="1" applyFill="1" applyBorder="1" applyAlignment="1" applyProtection="1">
      <alignment horizontal="center" vertical="center" wrapText="1"/>
    </xf>
    <xf numFmtId="1" fontId="19" fillId="6" borderId="22" xfId="0" applyNumberFormat="1" applyFont="1" applyFill="1" applyBorder="1" applyAlignment="1" applyProtection="1">
      <alignment horizontal="center" vertical="center" wrapText="1"/>
    </xf>
    <xf numFmtId="166" fontId="19" fillId="5" borderId="1" xfId="2" applyNumberFormat="1" applyFont="1" applyFill="1" applyBorder="1" applyAlignment="1" applyProtection="1">
      <alignment horizontal="right" vertical="top" wrapText="1"/>
    </xf>
    <xf numFmtId="166" fontId="19" fillId="6" borderId="1" xfId="2" applyNumberFormat="1" applyFont="1" applyFill="1" applyBorder="1" applyAlignment="1" applyProtection="1">
      <alignment horizontal="right" vertical="top" wrapText="1"/>
    </xf>
    <xf numFmtId="166" fontId="19" fillId="4" borderId="1" xfId="2" applyNumberFormat="1" applyFont="1" applyFill="1" applyBorder="1" applyAlignment="1" applyProtection="1">
      <alignment horizontal="right" vertical="top" wrapText="1"/>
    </xf>
    <xf numFmtId="172" fontId="19" fillId="0" borderId="1" xfId="2" applyNumberFormat="1" applyFont="1" applyFill="1" applyBorder="1" applyAlignment="1" applyProtection="1">
      <alignment horizontal="right" vertical="top" wrapText="1"/>
    </xf>
    <xf numFmtId="166" fontId="19" fillId="0" borderId="1" xfId="2" applyNumberFormat="1" applyFont="1" applyFill="1" applyBorder="1" applyAlignment="1" applyProtection="1">
      <alignment horizontal="right" vertical="top" wrapText="1"/>
    </xf>
    <xf numFmtId="165" fontId="19" fillId="4" borderId="1" xfId="2" applyNumberFormat="1" applyFont="1" applyFill="1" applyBorder="1" applyAlignment="1" applyProtection="1">
      <alignment horizontal="right" vertical="top" wrapText="1"/>
    </xf>
    <xf numFmtId="165" fontId="19" fillId="6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73" fontId="19" fillId="4" borderId="1" xfId="2" applyNumberFormat="1" applyFont="1" applyFill="1" applyBorder="1" applyAlignment="1" applyProtection="1">
      <alignment horizontal="right" vertical="top" wrapText="1"/>
    </xf>
    <xf numFmtId="173" fontId="19" fillId="6" borderId="1" xfId="2" applyNumberFormat="1" applyFont="1" applyFill="1" applyBorder="1" applyAlignment="1" applyProtection="1">
      <alignment horizontal="right" vertical="top" wrapText="1"/>
    </xf>
    <xf numFmtId="166" fontId="18" fillId="7" borderId="1" xfId="2" applyNumberFormat="1" applyFont="1" applyFill="1" applyBorder="1" applyAlignment="1" applyProtection="1">
      <alignment horizontal="right" vertical="top" wrapText="1"/>
    </xf>
    <xf numFmtId="172" fontId="18" fillId="7" borderId="1" xfId="2" applyNumberFormat="1" applyFont="1" applyFill="1" applyBorder="1" applyAlignment="1" applyProtection="1">
      <alignment horizontal="right" vertical="top" wrapText="1"/>
    </xf>
    <xf numFmtId="165" fontId="18" fillId="7" borderId="1" xfId="2" applyNumberFormat="1" applyFont="1" applyFill="1" applyBorder="1" applyAlignment="1" applyProtection="1">
      <alignment horizontal="right" vertical="top" wrapText="1"/>
    </xf>
    <xf numFmtId="169" fontId="18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173" fontId="18" fillId="7" borderId="1" xfId="2" applyNumberFormat="1" applyFont="1" applyFill="1" applyBorder="1" applyAlignment="1" applyProtection="1">
      <alignment horizontal="right" vertical="top" wrapText="1"/>
    </xf>
    <xf numFmtId="0" fontId="18" fillId="7" borderId="1" xfId="0" applyFont="1" applyFill="1" applyBorder="1" applyAlignment="1" applyProtection="1">
      <alignment horizontal="left" vertical="top" wrapText="1"/>
    </xf>
    <xf numFmtId="165" fontId="18" fillId="7" borderId="1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 applyAlignment="1">
      <alignment vertical="top" wrapText="1"/>
    </xf>
    <xf numFmtId="165" fontId="22" fillId="0" borderId="0" xfId="0" applyNumberFormat="1" applyFont="1" applyFill="1" applyBorder="1" applyAlignment="1" applyProtection="1">
      <alignment horizontal="center" vertical="top"/>
    </xf>
    <xf numFmtId="165" fontId="3" fillId="0" borderId="19" xfId="0" applyNumberFormat="1" applyFont="1" applyFill="1" applyBorder="1" applyAlignment="1" applyProtection="1">
      <alignment vertical="center"/>
    </xf>
    <xf numFmtId="166" fontId="3" fillId="0" borderId="19" xfId="0" applyNumberFormat="1" applyFont="1" applyFill="1" applyBorder="1" applyAlignment="1" applyProtection="1">
      <alignment vertical="center"/>
    </xf>
    <xf numFmtId="0" fontId="18" fillId="7" borderId="1" xfId="0" applyFont="1" applyFill="1" applyBorder="1" applyAlignment="1" applyProtection="1">
      <alignment horizontal="left" vertical="center" wrapText="1"/>
    </xf>
    <xf numFmtId="2" fontId="18" fillId="7" borderId="1" xfId="2" applyNumberFormat="1" applyFont="1" applyFill="1" applyBorder="1" applyAlignment="1" applyProtection="1">
      <alignment horizontal="right" vertical="top" wrapText="1"/>
    </xf>
    <xf numFmtId="2" fontId="18" fillId="7" borderId="1" xfId="0" applyNumberFormat="1" applyFont="1" applyFill="1" applyBorder="1" applyAlignment="1" applyProtection="1">
      <alignment horizontal="left" vertical="center" wrapText="1"/>
    </xf>
    <xf numFmtId="0" fontId="3" fillId="7" borderId="0" xfId="0" applyFont="1" applyFill="1" applyBorder="1" applyAlignment="1" applyProtection="1">
      <alignment vertical="center"/>
    </xf>
    <xf numFmtId="0" fontId="19" fillId="0" borderId="5" xfId="0" applyFont="1" applyBorder="1"/>
    <xf numFmtId="166" fontId="19" fillId="8" borderId="1" xfId="2" applyNumberFormat="1" applyFont="1" applyFill="1" applyBorder="1" applyAlignment="1" applyProtection="1">
      <alignment horizontal="right" vertical="top" wrapText="1"/>
    </xf>
    <xf numFmtId="166" fontId="19" fillId="7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2" fontId="18" fillId="7" borderId="1" xfId="0" applyNumberFormat="1" applyFont="1" applyFill="1" applyBorder="1" applyAlignment="1" applyProtection="1">
      <alignment horizontal="left" vertical="top" wrapText="1"/>
    </xf>
    <xf numFmtId="0" fontId="1" fillId="7" borderId="0" xfId="0" applyFont="1" applyFill="1" applyBorder="1" applyAlignment="1" applyProtection="1">
      <alignment vertical="center"/>
    </xf>
    <xf numFmtId="2" fontId="15" fillId="0" borderId="1" xfId="0" applyNumberFormat="1" applyFont="1" applyBorder="1" applyAlignment="1">
      <alignment vertical="top" wrapText="1"/>
    </xf>
    <xf numFmtId="2" fontId="19" fillId="0" borderId="1" xfId="0" applyNumberFormat="1" applyFont="1" applyFill="1" applyBorder="1" applyAlignment="1" applyProtection="1">
      <alignment horizontal="left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/>
    </xf>
    <xf numFmtId="2" fontId="19" fillId="0" borderId="1" xfId="0" applyNumberFormat="1" applyFont="1" applyFill="1" applyBorder="1" applyAlignment="1" applyProtection="1">
      <alignment horizontal="center" vertical="top"/>
    </xf>
    <xf numFmtId="2" fontId="18" fillId="0" borderId="1" xfId="0" applyNumberFormat="1" applyFont="1" applyFill="1" applyBorder="1" applyAlignment="1" applyProtection="1">
      <alignment horizontal="center" vertical="center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5" xfId="0" applyFont="1" applyFill="1" applyBorder="1" applyAlignment="1" applyProtection="1">
      <alignment horizontal="center" vertical="top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21" fillId="0" borderId="10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2" fontId="19" fillId="0" borderId="10" xfId="0" applyNumberFormat="1" applyFont="1" applyFill="1" applyBorder="1" applyAlignment="1" applyProtection="1">
      <alignment horizontal="center" vertical="top" wrapText="1"/>
    </xf>
    <xf numFmtId="2" fontId="19" fillId="0" borderId="5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0" fillId="0" borderId="1" xfId="0" applyFill="1" applyBorder="1"/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center" vertical="center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22" fillId="0" borderId="0" xfId="0" applyFont="1" applyFill="1" applyAlignment="1" applyProtection="1">
      <alignment horizontal="center" vertical="top" wrapText="1"/>
    </xf>
    <xf numFmtId="0" fontId="24" fillId="0" borderId="6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top"/>
    </xf>
    <xf numFmtId="0" fontId="3" fillId="0" borderId="19" xfId="0" applyFont="1" applyFill="1" applyBorder="1" applyAlignment="1" applyProtection="1">
      <alignment horizontal="center" vertical="top"/>
    </xf>
    <xf numFmtId="165" fontId="19" fillId="0" borderId="23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</xf>
    <xf numFmtId="165" fontId="19" fillId="0" borderId="24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28" xfId="0" applyNumberFormat="1" applyFont="1" applyFill="1" applyBorder="1" applyAlignment="1" applyProtection="1">
      <alignment horizontal="center" vertical="center" wrapText="1"/>
    </xf>
    <xf numFmtId="165" fontId="19" fillId="0" borderId="17" xfId="0" applyNumberFormat="1" applyFont="1" applyFill="1" applyBorder="1" applyAlignment="1" applyProtection="1">
      <alignment horizontal="center" vertical="center" wrapText="1"/>
    </xf>
    <xf numFmtId="165" fontId="19" fillId="0" borderId="18" xfId="0" applyNumberFormat="1" applyFont="1" applyFill="1" applyBorder="1" applyAlignment="1" applyProtection="1">
      <alignment horizontal="center" vertical="center" wrapText="1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17" xfId="0" applyNumberFormat="1" applyFont="1" applyFill="1" applyBorder="1" applyAlignment="1" applyProtection="1">
      <alignment horizontal="left" vertical="top" wrapText="1"/>
    </xf>
    <xf numFmtId="165" fontId="19" fillId="0" borderId="18" xfId="0" applyNumberFormat="1" applyFont="1" applyFill="1" applyBorder="1" applyAlignment="1" applyProtection="1">
      <alignment horizontal="left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166" fontId="19" fillId="5" borderId="10" xfId="0" applyNumberFormat="1" applyFont="1" applyFill="1" applyBorder="1" applyAlignment="1" applyProtection="1">
      <alignment horizontal="center" vertical="center" wrapText="1"/>
    </xf>
    <xf numFmtId="166" fontId="19" fillId="5" borderId="5" xfId="0" applyNumberFormat="1" applyFont="1" applyFill="1" applyBorder="1" applyAlignment="1" applyProtection="1">
      <alignment horizontal="center" vertical="center" wrapText="1"/>
    </xf>
    <xf numFmtId="166" fontId="19" fillId="6" borderId="10" xfId="0" applyNumberFormat="1" applyFont="1" applyFill="1" applyBorder="1" applyAlignment="1" applyProtection="1">
      <alignment horizontal="center" vertical="center" wrapText="1"/>
    </xf>
    <xf numFmtId="166" fontId="19" fillId="6" borderId="5" xfId="0" applyNumberFormat="1" applyFont="1" applyFill="1" applyBorder="1" applyAlignment="1" applyProtection="1">
      <alignment horizontal="center" vertical="center" wrapText="1"/>
    </xf>
    <xf numFmtId="172" fontId="19" fillId="0" borderId="10" xfId="0" applyNumberFormat="1" applyFont="1" applyFill="1" applyBorder="1" applyAlignment="1" applyProtection="1">
      <alignment horizontal="center" vertical="center" wrapText="1"/>
    </xf>
    <xf numFmtId="172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26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/>
    </xf>
    <xf numFmtId="0" fontId="0" fillId="0" borderId="0" xfId="0" applyFill="1" applyAlignment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0" fillId="0" borderId="0" xfId="0" applyFill="1" applyAlignment="1"/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Fill="1" applyAlignment="1">
      <alignment horizontal="left" wrapText="1"/>
    </xf>
    <xf numFmtId="165" fontId="18" fillId="0" borderId="1" xfId="0" applyNumberFormat="1" applyFont="1" applyFill="1" applyBorder="1" applyAlignment="1" applyProtection="1">
      <alignment horizontal="left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Fill="1" applyAlignment="1">
      <alignment horizontal="justify" vertical="top" wrapText="1"/>
    </xf>
    <xf numFmtId="172" fontId="19" fillId="0" borderId="1" xfId="0" applyNumberFormat="1" applyFont="1" applyFill="1" applyBorder="1" applyAlignment="1" applyProtection="1">
      <alignment horizontal="left" vertical="top" wrapText="1"/>
    </xf>
    <xf numFmtId="172" fontId="21" fillId="0" borderId="1" xfId="0" applyNumberFormat="1" applyFont="1" applyBorder="1" applyAlignment="1">
      <alignment horizontal="left" vertical="top"/>
    </xf>
    <xf numFmtId="0" fontId="23" fillId="0" borderId="0" xfId="0" applyFont="1" applyBorder="1" applyAlignment="1">
      <alignment horizontal="left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2" fontId="18" fillId="0" borderId="1" xfId="0" applyNumberFormat="1" applyFont="1" applyFill="1" applyBorder="1" applyAlignment="1" applyProtection="1">
      <alignment horizontal="center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wrapText="1"/>
    </xf>
    <xf numFmtId="49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19" fillId="0" borderId="1" xfId="0" applyNumberFormat="1" applyFont="1" applyBorder="1" applyAlignment="1">
      <alignment horizontal="center" vertical="top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70" t="s">
        <v>39</v>
      </c>
      <c r="B1" s="271"/>
      <c r="C1" s="272" t="s">
        <v>40</v>
      </c>
      <c r="D1" s="273" t="s">
        <v>44</v>
      </c>
      <c r="E1" s="274"/>
      <c r="F1" s="275"/>
      <c r="G1" s="273" t="s">
        <v>17</v>
      </c>
      <c r="H1" s="274"/>
      <c r="I1" s="275"/>
      <c r="J1" s="273" t="s">
        <v>18</v>
      </c>
      <c r="K1" s="274"/>
      <c r="L1" s="275"/>
      <c r="M1" s="273" t="s">
        <v>22</v>
      </c>
      <c r="N1" s="274"/>
      <c r="O1" s="275"/>
      <c r="P1" s="276" t="s">
        <v>23</v>
      </c>
      <c r="Q1" s="277"/>
      <c r="R1" s="273" t="s">
        <v>24</v>
      </c>
      <c r="S1" s="274"/>
      <c r="T1" s="275"/>
      <c r="U1" s="273" t="s">
        <v>25</v>
      </c>
      <c r="V1" s="274"/>
      <c r="W1" s="275"/>
      <c r="X1" s="276" t="s">
        <v>26</v>
      </c>
      <c r="Y1" s="278"/>
      <c r="Z1" s="277"/>
      <c r="AA1" s="276" t="s">
        <v>27</v>
      </c>
      <c r="AB1" s="277"/>
      <c r="AC1" s="273" t="s">
        <v>28</v>
      </c>
      <c r="AD1" s="274"/>
      <c r="AE1" s="275"/>
      <c r="AF1" s="273" t="s">
        <v>29</v>
      </c>
      <c r="AG1" s="274"/>
      <c r="AH1" s="275"/>
      <c r="AI1" s="273" t="s">
        <v>30</v>
      </c>
      <c r="AJ1" s="274"/>
      <c r="AK1" s="275"/>
      <c r="AL1" s="276" t="s">
        <v>31</v>
      </c>
      <c r="AM1" s="277"/>
      <c r="AN1" s="273" t="s">
        <v>32</v>
      </c>
      <c r="AO1" s="274"/>
      <c r="AP1" s="275"/>
      <c r="AQ1" s="273" t="s">
        <v>33</v>
      </c>
      <c r="AR1" s="274"/>
      <c r="AS1" s="275"/>
      <c r="AT1" s="273" t="s">
        <v>34</v>
      </c>
      <c r="AU1" s="274"/>
      <c r="AV1" s="275"/>
    </row>
    <row r="2" spans="1:48" ht="39" customHeight="1">
      <c r="A2" s="271"/>
      <c r="B2" s="271"/>
      <c r="C2" s="272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72" t="s">
        <v>82</v>
      </c>
      <c r="B3" s="27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72"/>
      <c r="B4" s="27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72"/>
      <c r="B5" s="27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72"/>
      <c r="B6" s="27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72"/>
      <c r="B7" s="272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72"/>
      <c r="B8" s="27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72"/>
      <c r="B9" s="272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79" t="s">
        <v>57</v>
      </c>
      <c r="B1" s="279"/>
      <c r="C1" s="279"/>
      <c r="D1" s="279"/>
      <c r="E1" s="279"/>
    </row>
    <row r="2" spans="1:5">
      <c r="A2" s="12"/>
      <c r="B2" s="12"/>
      <c r="C2" s="12"/>
      <c r="D2" s="12"/>
      <c r="E2" s="12"/>
    </row>
    <row r="3" spans="1:5">
      <c r="A3" s="280" t="s">
        <v>129</v>
      </c>
      <c r="B3" s="280"/>
      <c r="C3" s="280"/>
      <c r="D3" s="280"/>
      <c r="E3" s="280"/>
    </row>
    <row r="4" spans="1:5" ht="45.2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9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9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81" t="s">
        <v>78</v>
      </c>
      <c r="B26" s="281"/>
      <c r="C26" s="281"/>
      <c r="D26" s="281"/>
      <c r="E26" s="281"/>
    </row>
    <row r="27" spans="1:5">
      <c r="A27" s="28"/>
      <c r="B27" s="28"/>
      <c r="C27" s="28"/>
      <c r="D27" s="28"/>
      <c r="E27" s="28"/>
    </row>
    <row r="28" spans="1:5">
      <c r="A28" s="281" t="s">
        <v>79</v>
      </c>
      <c r="B28" s="281"/>
      <c r="C28" s="281"/>
      <c r="D28" s="281"/>
      <c r="E28" s="281"/>
    </row>
    <row r="29" spans="1:5">
      <c r="A29" s="281"/>
      <c r="B29" s="281"/>
      <c r="C29" s="281"/>
      <c r="D29" s="281"/>
      <c r="E29" s="28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295" t="s">
        <v>45</v>
      </c>
      <c r="C3" s="295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7" customHeight="1">
      <c r="A5" s="282" t="s">
        <v>1</v>
      </c>
      <c r="B5" s="289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>
      <c r="A6" s="282"/>
      <c r="B6" s="289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282"/>
      <c r="B7" s="289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7" customHeight="1">
      <c r="A8" s="282" t="s">
        <v>3</v>
      </c>
      <c r="B8" s="289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83" t="s">
        <v>204</v>
      </c>
      <c r="N8" s="284"/>
      <c r="O8" s="285"/>
      <c r="P8" s="56"/>
      <c r="Q8" s="56"/>
    </row>
    <row r="9" spans="1:256" ht="33.950000000000003" customHeight="1">
      <c r="A9" s="282"/>
      <c r="B9" s="289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282" t="s">
        <v>4</v>
      </c>
      <c r="B10" s="289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700000000000003" customHeight="1">
      <c r="A11" s="282"/>
      <c r="B11" s="289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7" customHeight="1">
      <c r="A12" s="282" t="s">
        <v>5</v>
      </c>
      <c r="B12" s="289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282"/>
      <c r="B13" s="289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282" t="s">
        <v>9</v>
      </c>
      <c r="B14" s="289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282"/>
      <c r="B15" s="289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00"/>
      <c r="AJ16" s="300"/>
      <c r="AK16" s="300"/>
      <c r="AZ16" s="300"/>
      <c r="BA16" s="300"/>
      <c r="BB16" s="300"/>
      <c r="BQ16" s="300"/>
      <c r="BR16" s="300"/>
      <c r="BS16" s="300"/>
      <c r="CH16" s="300"/>
      <c r="CI16" s="300"/>
      <c r="CJ16" s="300"/>
      <c r="CY16" s="300"/>
      <c r="CZ16" s="300"/>
      <c r="DA16" s="300"/>
      <c r="DP16" s="300"/>
      <c r="DQ16" s="300"/>
      <c r="DR16" s="300"/>
      <c r="EG16" s="300"/>
      <c r="EH16" s="300"/>
      <c r="EI16" s="300"/>
      <c r="EX16" s="300"/>
      <c r="EY16" s="300"/>
      <c r="EZ16" s="300"/>
      <c r="FO16" s="300"/>
      <c r="FP16" s="300"/>
      <c r="FQ16" s="300"/>
      <c r="GF16" s="300"/>
      <c r="GG16" s="300"/>
      <c r="GH16" s="300"/>
      <c r="GW16" s="300"/>
      <c r="GX16" s="300"/>
      <c r="GY16" s="300"/>
      <c r="HN16" s="300"/>
      <c r="HO16" s="300"/>
      <c r="HP16" s="300"/>
      <c r="IE16" s="300"/>
      <c r="IF16" s="300"/>
      <c r="IG16" s="300"/>
      <c r="IV16" s="300"/>
    </row>
    <row r="17" spans="1:17" ht="320.25" customHeight="1">
      <c r="A17" s="282" t="s">
        <v>6</v>
      </c>
      <c r="B17" s="289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282"/>
      <c r="B18" s="289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282" t="s">
        <v>7</v>
      </c>
      <c r="B19" s="289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282"/>
      <c r="B20" s="289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7" customHeight="1">
      <c r="A21" s="282" t="s">
        <v>8</v>
      </c>
      <c r="B21" s="289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7" customHeight="1">
      <c r="A22" s="282"/>
      <c r="B22" s="289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286" t="s">
        <v>14</v>
      </c>
      <c r="B23" s="291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288"/>
      <c r="B24" s="291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290" t="s">
        <v>15</v>
      </c>
      <c r="B25" s="291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290"/>
      <c r="B26" s="291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282" t="s">
        <v>93</v>
      </c>
      <c r="B31" s="289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95" customHeight="1">
      <c r="A32" s="282"/>
      <c r="B32" s="289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282" t="s">
        <v>95</v>
      </c>
      <c r="B34" s="289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282"/>
      <c r="B35" s="289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298" t="s">
        <v>97</v>
      </c>
      <c r="B36" s="296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299"/>
      <c r="B37" s="297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7" customHeight="1">
      <c r="A39" s="282" t="s">
        <v>99</v>
      </c>
      <c r="B39" s="289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06" t="s">
        <v>246</v>
      </c>
      <c r="I39" s="307"/>
      <c r="J39" s="307"/>
      <c r="K39" s="307"/>
      <c r="L39" s="307"/>
      <c r="M39" s="307"/>
      <c r="N39" s="307"/>
      <c r="O39" s="308"/>
      <c r="P39" s="55" t="s">
        <v>188</v>
      </c>
      <c r="Q39" s="56"/>
    </row>
    <row r="40" spans="1:17" ht="39.950000000000003" customHeight="1">
      <c r="A40" s="282" t="s">
        <v>10</v>
      </c>
      <c r="B40" s="289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282" t="s">
        <v>100</v>
      </c>
      <c r="B41" s="289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282"/>
      <c r="B42" s="289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282" t="s">
        <v>102</v>
      </c>
      <c r="B43" s="289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03" t="s">
        <v>191</v>
      </c>
      <c r="H43" s="304"/>
      <c r="I43" s="304"/>
      <c r="J43" s="304"/>
      <c r="K43" s="304"/>
      <c r="L43" s="304"/>
      <c r="M43" s="304"/>
      <c r="N43" s="304"/>
      <c r="O43" s="305"/>
      <c r="P43" s="56"/>
      <c r="Q43" s="56"/>
    </row>
    <row r="44" spans="1:17" ht="39.950000000000003" customHeight="1">
      <c r="A44" s="282"/>
      <c r="B44" s="289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282" t="s">
        <v>104</v>
      </c>
      <c r="B45" s="289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282" t="s">
        <v>12</v>
      </c>
      <c r="B46" s="289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293" t="s">
        <v>107</v>
      </c>
      <c r="B47" s="296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294"/>
      <c r="B48" s="297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293" t="s">
        <v>108</v>
      </c>
      <c r="B49" s="296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294"/>
      <c r="B50" s="297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7" customHeight="1">
      <c r="A51" s="282" t="s">
        <v>110</v>
      </c>
      <c r="B51" s="289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282"/>
      <c r="B52" s="289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282" t="s">
        <v>113</v>
      </c>
      <c r="B53" s="289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7" customHeight="1">
      <c r="A54" s="282"/>
      <c r="B54" s="289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282" t="s">
        <v>114</v>
      </c>
      <c r="B55" s="289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282"/>
      <c r="B56" s="289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6" customHeight="1">
      <c r="A57" s="282" t="s">
        <v>116</v>
      </c>
      <c r="B57" s="289" t="s">
        <v>117</v>
      </c>
      <c r="C57" s="53" t="s">
        <v>20</v>
      </c>
      <c r="D57" s="93" t="s">
        <v>234</v>
      </c>
      <c r="E57" s="92"/>
      <c r="F57" s="92" t="s">
        <v>235</v>
      </c>
      <c r="G57" s="292" t="s">
        <v>232</v>
      </c>
      <c r="H57" s="292"/>
      <c r="I57" s="92" t="s">
        <v>236</v>
      </c>
      <c r="J57" s="92" t="s">
        <v>237</v>
      </c>
      <c r="K57" s="283" t="s">
        <v>238</v>
      </c>
      <c r="L57" s="284"/>
      <c r="M57" s="284"/>
      <c r="N57" s="284"/>
      <c r="O57" s="285"/>
      <c r="P57" s="88" t="s">
        <v>198</v>
      </c>
      <c r="Q57" s="56"/>
    </row>
    <row r="58" spans="1:17" ht="39.950000000000003" customHeight="1">
      <c r="A58" s="282"/>
      <c r="B58" s="289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286" t="s">
        <v>119</v>
      </c>
      <c r="B59" s="286" t="s">
        <v>118</v>
      </c>
      <c r="C59" s="286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287"/>
      <c r="B60" s="287"/>
      <c r="C60" s="287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287"/>
      <c r="B61" s="287"/>
      <c r="C61" s="288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288"/>
      <c r="B62" s="288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282" t="s">
        <v>120</v>
      </c>
      <c r="B63" s="289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282"/>
      <c r="B64" s="289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290" t="s">
        <v>122</v>
      </c>
      <c r="B65" s="291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290"/>
      <c r="B66" s="291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282" t="s">
        <v>124</v>
      </c>
      <c r="B67" s="289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282"/>
      <c r="B68" s="289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293" t="s">
        <v>126</v>
      </c>
      <c r="B69" s="296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294"/>
      <c r="B70" s="297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01" t="s">
        <v>254</v>
      </c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7" customHeight="1">
      <c r="B79" s="302" t="s">
        <v>215</v>
      </c>
      <c r="C79" s="302"/>
      <c r="D79" s="302"/>
      <c r="E79" s="302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6"/>
  <sheetViews>
    <sheetView tabSelected="1" view="pageBreakPreview" zoomScale="60" workbookViewId="0">
      <selection activeCell="J69" sqref="J69"/>
    </sheetView>
  </sheetViews>
  <sheetFormatPr defaultColWidth="9.140625" defaultRowHeight="12.75"/>
  <cols>
    <col min="1" max="1" width="8" style="100" customWidth="1"/>
    <col min="2" max="2" width="26.7109375" style="100" customWidth="1"/>
    <col min="3" max="3" width="16.5703125" style="100" customWidth="1"/>
    <col min="4" max="4" width="20.7109375" style="104" customWidth="1"/>
    <col min="5" max="5" width="12.85546875" style="164" customWidth="1"/>
    <col min="6" max="6" width="13.7109375" style="167" customWidth="1"/>
    <col min="7" max="7" width="11.5703125" style="145" customWidth="1"/>
    <col min="8" max="8" width="9.5703125" style="170" customWidth="1"/>
    <col min="9" max="9" width="8.5703125" style="171" customWidth="1"/>
    <col min="10" max="10" width="10.28515625" style="150" customWidth="1"/>
    <col min="11" max="11" width="9" style="160" customWidth="1"/>
    <col min="12" max="12" width="8.7109375" style="177" customWidth="1"/>
    <col min="13" max="13" width="10.28515625" style="150" customWidth="1"/>
    <col min="14" max="14" width="6.7109375" style="170" customWidth="1"/>
    <col min="15" max="15" width="6.7109375" style="171" customWidth="1"/>
    <col min="16" max="16" width="6.7109375" style="150" customWidth="1"/>
    <col min="17" max="17" width="6.7109375" style="170" customWidth="1"/>
    <col min="18" max="18" width="6.7109375" style="171" customWidth="1"/>
    <col min="19" max="19" width="6.7109375" style="150" customWidth="1"/>
    <col min="20" max="20" width="6.7109375" style="160" customWidth="1"/>
    <col min="21" max="21" width="6.7109375" style="177" customWidth="1"/>
    <col min="22" max="22" width="6.7109375" style="150" customWidth="1"/>
    <col min="23" max="23" width="6.7109375" style="170" customWidth="1"/>
    <col min="24" max="24" width="6.7109375" style="171" customWidth="1"/>
    <col min="25" max="25" width="6.7109375" style="150" customWidth="1"/>
    <col min="26" max="26" width="6.7109375" style="170" customWidth="1"/>
    <col min="27" max="27" width="6.7109375" style="171" customWidth="1"/>
    <col min="28" max="28" width="6.7109375" style="150" customWidth="1"/>
    <col min="29" max="29" width="6.7109375" style="170" customWidth="1"/>
    <col min="30" max="30" width="6.7109375" style="171" customWidth="1"/>
    <col min="31" max="31" width="6.7109375" style="100" customWidth="1"/>
    <col min="32" max="32" width="6.7109375" style="170" customWidth="1"/>
    <col min="33" max="33" width="6.7109375" style="171" customWidth="1"/>
    <col min="34" max="34" width="6.7109375" style="150" customWidth="1"/>
    <col min="35" max="35" width="6.7109375" style="170" customWidth="1"/>
    <col min="36" max="36" width="6.7109375" style="171" customWidth="1"/>
    <col min="37" max="37" width="6.7109375" style="100" customWidth="1"/>
    <col min="38" max="38" width="6.7109375" style="198" customWidth="1"/>
    <col min="39" max="39" width="6.7109375" style="199" customWidth="1"/>
    <col min="40" max="40" width="6.7109375" style="100" customWidth="1"/>
    <col min="41" max="41" width="8.85546875" style="160" customWidth="1"/>
    <col min="42" max="42" width="6.7109375" style="171" customWidth="1"/>
    <col min="43" max="43" width="6.7109375" style="150" customWidth="1"/>
    <col min="44" max="44" width="19.28515625" style="95" customWidth="1"/>
    <col min="45" max="16384" width="9.140625" style="95"/>
  </cols>
  <sheetData>
    <row r="1" spans="1:44" s="106" customFormat="1" ht="24" customHeight="1">
      <c r="A1" s="328" t="s">
        <v>278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</row>
    <row r="2" spans="1:44" s="96" customFormat="1" ht="17.25" customHeight="1">
      <c r="A2" s="329" t="s">
        <v>287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</row>
    <row r="3" spans="1:44" s="97" customFormat="1" ht="17.45" customHeight="1">
      <c r="A3" s="330" t="s">
        <v>262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</row>
    <row r="4" spans="1:44" s="97" customFormat="1" ht="24" customHeight="1">
      <c r="A4" s="362" t="s">
        <v>277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195"/>
      <c r="AK4" s="216"/>
      <c r="AL4" s="200"/>
      <c r="AM4" s="200"/>
      <c r="AN4" s="216"/>
      <c r="AO4" s="255"/>
      <c r="AP4" s="195"/>
      <c r="AQ4" s="188"/>
      <c r="AR4" s="216"/>
    </row>
    <row r="5" spans="1:44" ht="13.5" thickBo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196"/>
      <c r="AK5" s="107"/>
      <c r="AL5" s="201"/>
      <c r="AM5" s="201"/>
      <c r="AN5" s="95"/>
      <c r="AO5" s="256"/>
      <c r="AP5" s="257"/>
      <c r="AQ5" s="189"/>
      <c r="AR5" s="98" t="s">
        <v>257</v>
      </c>
    </row>
    <row r="6" spans="1:44" ht="15" customHeight="1">
      <c r="A6" s="332" t="s">
        <v>0</v>
      </c>
      <c r="B6" s="335" t="s">
        <v>285</v>
      </c>
      <c r="C6" s="335" t="s">
        <v>259</v>
      </c>
      <c r="D6" s="335" t="s">
        <v>40</v>
      </c>
      <c r="E6" s="338" t="s">
        <v>256</v>
      </c>
      <c r="F6" s="339"/>
      <c r="G6" s="340"/>
      <c r="H6" s="341" t="s">
        <v>255</v>
      </c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342"/>
      <c r="AN6" s="342"/>
      <c r="AO6" s="342"/>
      <c r="AP6" s="342"/>
      <c r="AQ6" s="343"/>
      <c r="AR6" s="347" t="s">
        <v>275</v>
      </c>
    </row>
    <row r="7" spans="1:44" ht="18.75" customHeight="1">
      <c r="A7" s="333"/>
      <c r="B7" s="336"/>
      <c r="C7" s="336"/>
      <c r="D7" s="336"/>
      <c r="E7" s="350" t="s">
        <v>296</v>
      </c>
      <c r="F7" s="352" t="s">
        <v>273</v>
      </c>
      <c r="G7" s="354" t="s">
        <v>19</v>
      </c>
      <c r="H7" s="356" t="s">
        <v>17</v>
      </c>
      <c r="I7" s="357"/>
      <c r="J7" s="358"/>
      <c r="K7" s="344" t="s">
        <v>18</v>
      </c>
      <c r="L7" s="345"/>
      <c r="M7" s="346"/>
      <c r="N7" s="344" t="s">
        <v>22</v>
      </c>
      <c r="O7" s="345"/>
      <c r="P7" s="346"/>
      <c r="Q7" s="344" t="s">
        <v>24</v>
      </c>
      <c r="R7" s="345"/>
      <c r="S7" s="346"/>
      <c r="T7" s="344" t="s">
        <v>25</v>
      </c>
      <c r="U7" s="345"/>
      <c r="V7" s="346"/>
      <c r="W7" s="344" t="s">
        <v>26</v>
      </c>
      <c r="X7" s="345"/>
      <c r="Y7" s="346"/>
      <c r="Z7" s="344" t="s">
        <v>28</v>
      </c>
      <c r="AA7" s="360"/>
      <c r="AB7" s="361"/>
      <c r="AC7" s="344" t="s">
        <v>29</v>
      </c>
      <c r="AD7" s="360"/>
      <c r="AE7" s="361"/>
      <c r="AF7" s="344" t="s">
        <v>30</v>
      </c>
      <c r="AG7" s="360"/>
      <c r="AH7" s="361"/>
      <c r="AI7" s="344" t="s">
        <v>32</v>
      </c>
      <c r="AJ7" s="360"/>
      <c r="AK7" s="361"/>
      <c r="AL7" s="344" t="s">
        <v>33</v>
      </c>
      <c r="AM7" s="360"/>
      <c r="AN7" s="361"/>
      <c r="AO7" s="344" t="s">
        <v>34</v>
      </c>
      <c r="AP7" s="345"/>
      <c r="AQ7" s="346"/>
      <c r="AR7" s="348"/>
    </row>
    <row r="8" spans="1:44" ht="40.9" customHeight="1">
      <c r="A8" s="334"/>
      <c r="B8" s="337"/>
      <c r="C8" s="337"/>
      <c r="D8" s="337"/>
      <c r="E8" s="351"/>
      <c r="F8" s="353"/>
      <c r="G8" s="355"/>
      <c r="H8" s="172" t="s">
        <v>20</v>
      </c>
      <c r="I8" s="173" t="s">
        <v>21</v>
      </c>
      <c r="J8" s="151" t="s">
        <v>19</v>
      </c>
      <c r="K8" s="137" t="s">
        <v>20</v>
      </c>
      <c r="L8" s="142" t="s">
        <v>21</v>
      </c>
      <c r="M8" s="151" t="s">
        <v>19</v>
      </c>
      <c r="N8" s="181" t="s">
        <v>20</v>
      </c>
      <c r="O8" s="173" t="s">
        <v>21</v>
      </c>
      <c r="P8" s="153" t="s">
        <v>19</v>
      </c>
      <c r="Q8" s="182" t="s">
        <v>20</v>
      </c>
      <c r="R8" s="173" t="s">
        <v>21</v>
      </c>
      <c r="S8" s="153" t="s">
        <v>19</v>
      </c>
      <c r="T8" s="138" t="s">
        <v>20</v>
      </c>
      <c r="U8" s="142" t="s">
        <v>21</v>
      </c>
      <c r="V8" s="153" t="s">
        <v>19</v>
      </c>
      <c r="W8" s="182" t="s">
        <v>20</v>
      </c>
      <c r="X8" s="173" t="s">
        <v>21</v>
      </c>
      <c r="Y8" s="153" t="s">
        <v>19</v>
      </c>
      <c r="Z8" s="182" t="s">
        <v>20</v>
      </c>
      <c r="AA8" s="173" t="s">
        <v>21</v>
      </c>
      <c r="AB8" s="153" t="s">
        <v>19</v>
      </c>
      <c r="AC8" s="182" t="s">
        <v>20</v>
      </c>
      <c r="AD8" s="173" t="s">
        <v>21</v>
      </c>
      <c r="AE8" s="115" t="s">
        <v>19</v>
      </c>
      <c r="AF8" s="182" t="s">
        <v>20</v>
      </c>
      <c r="AG8" s="173" t="s">
        <v>21</v>
      </c>
      <c r="AH8" s="153" t="s">
        <v>19</v>
      </c>
      <c r="AI8" s="182" t="s">
        <v>20</v>
      </c>
      <c r="AJ8" s="173" t="s">
        <v>21</v>
      </c>
      <c r="AK8" s="115" t="s">
        <v>19</v>
      </c>
      <c r="AL8" s="202" t="s">
        <v>20</v>
      </c>
      <c r="AM8" s="203" t="s">
        <v>21</v>
      </c>
      <c r="AN8" s="115" t="s">
        <v>19</v>
      </c>
      <c r="AO8" s="138" t="s">
        <v>20</v>
      </c>
      <c r="AP8" s="173" t="s">
        <v>21</v>
      </c>
      <c r="AQ8" s="153" t="s">
        <v>19</v>
      </c>
      <c r="AR8" s="349"/>
    </row>
    <row r="9" spans="1:44" s="159" customFormat="1" ht="15.75">
      <c r="A9" s="156">
        <v>1</v>
      </c>
      <c r="B9" s="157">
        <v>2</v>
      </c>
      <c r="C9" s="157">
        <v>3</v>
      </c>
      <c r="D9" s="157">
        <v>4</v>
      </c>
      <c r="E9" s="214">
        <v>5</v>
      </c>
      <c r="F9" s="229">
        <v>6</v>
      </c>
      <c r="G9" s="215">
        <v>7</v>
      </c>
      <c r="H9" s="230">
        <v>8</v>
      </c>
      <c r="I9" s="231">
        <v>9</v>
      </c>
      <c r="J9" s="157">
        <v>10</v>
      </c>
      <c r="K9" s="232">
        <v>11</v>
      </c>
      <c r="L9" s="229">
        <v>12</v>
      </c>
      <c r="M9" s="157">
        <v>13</v>
      </c>
      <c r="N9" s="232">
        <v>14</v>
      </c>
      <c r="O9" s="229">
        <v>15</v>
      </c>
      <c r="P9" s="157">
        <v>16</v>
      </c>
      <c r="Q9" s="232">
        <v>17</v>
      </c>
      <c r="R9" s="229">
        <v>18</v>
      </c>
      <c r="S9" s="233">
        <v>19</v>
      </c>
      <c r="T9" s="232">
        <v>20</v>
      </c>
      <c r="U9" s="229">
        <v>21</v>
      </c>
      <c r="V9" s="233">
        <v>22</v>
      </c>
      <c r="W9" s="232">
        <v>23</v>
      </c>
      <c r="X9" s="229">
        <v>24</v>
      </c>
      <c r="Y9" s="233">
        <v>25</v>
      </c>
      <c r="Z9" s="232">
        <v>26</v>
      </c>
      <c r="AA9" s="229">
        <v>27</v>
      </c>
      <c r="AB9" s="157">
        <v>28</v>
      </c>
      <c r="AC9" s="234">
        <v>29</v>
      </c>
      <c r="AD9" s="229">
        <v>30</v>
      </c>
      <c r="AE9" s="157">
        <v>31</v>
      </c>
      <c r="AF9" s="234">
        <v>32</v>
      </c>
      <c r="AG9" s="229">
        <v>33</v>
      </c>
      <c r="AH9" s="157">
        <v>34</v>
      </c>
      <c r="AI9" s="234">
        <v>35</v>
      </c>
      <c r="AJ9" s="229">
        <v>36</v>
      </c>
      <c r="AK9" s="157">
        <v>37</v>
      </c>
      <c r="AL9" s="234">
        <v>38</v>
      </c>
      <c r="AM9" s="229">
        <v>39</v>
      </c>
      <c r="AN9" s="157">
        <v>40</v>
      </c>
      <c r="AO9" s="230">
        <v>41</v>
      </c>
      <c r="AP9" s="235">
        <v>42</v>
      </c>
      <c r="AQ9" s="233">
        <v>43</v>
      </c>
      <c r="AR9" s="158">
        <v>44</v>
      </c>
    </row>
    <row r="10" spans="1:44" ht="27.75" customHeight="1">
      <c r="A10" s="359" t="s">
        <v>272</v>
      </c>
      <c r="B10" s="359"/>
      <c r="C10" s="359"/>
      <c r="D10" s="253" t="s">
        <v>258</v>
      </c>
      <c r="E10" s="246">
        <f ca="1">E23+E30+E43</f>
        <v>59457.9</v>
      </c>
      <c r="F10" s="246">
        <f>F23+F30+F43</f>
        <v>9269.5</v>
      </c>
      <c r="G10" s="247">
        <f ca="1">F10/E10</f>
        <v>0.15589854333906847</v>
      </c>
      <c r="H10" s="246">
        <f>H23+H32</f>
        <v>1960</v>
      </c>
      <c r="I10" s="246">
        <f>I23+I31</f>
        <v>2252.4</v>
      </c>
      <c r="J10" s="247">
        <f>I10/H10</f>
        <v>1.1491836734693879</v>
      </c>
      <c r="K10" s="246">
        <f>K23+L30</f>
        <v>1612.7</v>
      </c>
      <c r="L10" s="246">
        <f>L23+L30</f>
        <v>1612.7</v>
      </c>
      <c r="M10" s="247">
        <f>L10/K10</f>
        <v>1</v>
      </c>
      <c r="N10" s="246">
        <f>N23+N32</f>
        <v>550</v>
      </c>
      <c r="O10" s="246">
        <f>O23+O32</f>
        <v>0</v>
      </c>
      <c r="P10" s="247">
        <f>O10/N10</f>
        <v>0</v>
      </c>
      <c r="Q10" s="246">
        <f>Q23+Q32</f>
        <v>550</v>
      </c>
      <c r="R10" s="246">
        <f>R23+R32</f>
        <v>0</v>
      </c>
      <c r="S10" s="247">
        <f>R10/Q10</f>
        <v>0</v>
      </c>
      <c r="T10" s="246">
        <f>T23+T32</f>
        <v>550</v>
      </c>
      <c r="U10" s="246">
        <f>U23+U32</f>
        <v>0</v>
      </c>
      <c r="V10" s="247">
        <f>U10/T10</f>
        <v>0</v>
      </c>
      <c r="W10" s="246">
        <f ca="1">W23+W32</f>
        <v>550</v>
      </c>
      <c r="X10" s="246">
        <f>X23+X32</f>
        <v>0</v>
      </c>
      <c r="Y10" s="247">
        <f ca="1">X10/W10</f>
        <v>0</v>
      </c>
      <c r="Z10" s="246">
        <f>Z23+Z32</f>
        <v>550</v>
      </c>
      <c r="AA10" s="246">
        <f>AA23+AA32</f>
        <v>0</v>
      </c>
      <c r="AB10" s="246">
        <f>AA10/Z10</f>
        <v>0</v>
      </c>
      <c r="AC10" s="246">
        <f>AC23+AC30</f>
        <v>690</v>
      </c>
      <c r="AD10" s="246">
        <f t="shared" ref="AD10" si="0">AD23+AD30</f>
        <v>0</v>
      </c>
      <c r="AE10" s="246">
        <f>AD10/AC10</f>
        <v>0</v>
      </c>
      <c r="AF10" s="246">
        <f t="shared" ref="AF10" si="1">AF23+AF32</f>
        <v>550</v>
      </c>
      <c r="AG10" s="246">
        <f t="shared" ref="AG10" si="2">AG23+AG32</f>
        <v>0</v>
      </c>
      <c r="AH10" s="246">
        <f>AG10/AF10</f>
        <v>0</v>
      </c>
      <c r="AI10" s="246">
        <f t="shared" ref="AI10" si="3">AI23+AI32</f>
        <v>550</v>
      </c>
      <c r="AJ10" s="246">
        <f t="shared" ref="AJ10" si="4">AJ23+AJ32</f>
        <v>0</v>
      </c>
      <c r="AK10" s="246">
        <f>AJ10/AI10</f>
        <v>0</v>
      </c>
      <c r="AL10" s="246">
        <f t="shared" ref="AL10" si="5">AL23+AL32</f>
        <v>550</v>
      </c>
      <c r="AM10" s="246">
        <f t="shared" ref="AM10" si="6">AM23+AM32</f>
        <v>0</v>
      </c>
      <c r="AN10" s="246">
        <f>AM10/AL10</f>
        <v>0</v>
      </c>
      <c r="AO10" s="246">
        <f ca="1">AO23+AO30</f>
        <v>1933.1</v>
      </c>
      <c r="AP10" s="246">
        <f t="shared" ref="AP10" si="7">AP23+AP32</f>
        <v>0</v>
      </c>
      <c r="AQ10" s="247">
        <f t="shared" ref="AQ10" ca="1" si="8">AP10/AO10</f>
        <v>0</v>
      </c>
      <c r="AR10" s="309"/>
    </row>
    <row r="11" spans="1:44" ht="27.75" customHeight="1">
      <c r="A11" s="359"/>
      <c r="B11" s="359"/>
      <c r="C11" s="359"/>
      <c r="D11" s="254" t="s">
        <v>43</v>
      </c>
      <c r="E11" s="236">
        <f ca="1">E14+E20</f>
        <v>59457.9</v>
      </c>
      <c r="F11" s="237">
        <f>F10</f>
        <v>9269.5</v>
      </c>
      <c r="G11" s="146">
        <f ca="1">F11/E11</f>
        <v>0.15589854333906847</v>
      </c>
      <c r="H11" s="238">
        <f t="shared" ref="H11:Y11" si="9">H10</f>
        <v>1960</v>
      </c>
      <c r="I11" s="237">
        <f t="shared" si="9"/>
        <v>2252.4</v>
      </c>
      <c r="J11" s="239">
        <f t="shared" si="9"/>
        <v>1.1491836734693879</v>
      </c>
      <c r="K11" s="238">
        <f t="shared" si="9"/>
        <v>1612.7</v>
      </c>
      <c r="L11" s="237">
        <f t="shared" si="9"/>
        <v>1612.7</v>
      </c>
      <c r="M11" s="239">
        <f t="shared" si="9"/>
        <v>1</v>
      </c>
      <c r="N11" s="238">
        <f t="shared" si="9"/>
        <v>550</v>
      </c>
      <c r="O11" s="237">
        <f t="shared" si="9"/>
        <v>0</v>
      </c>
      <c r="P11" s="239">
        <f t="shared" si="9"/>
        <v>0</v>
      </c>
      <c r="Q11" s="238">
        <f t="shared" si="9"/>
        <v>550</v>
      </c>
      <c r="R11" s="237">
        <f t="shared" si="9"/>
        <v>0</v>
      </c>
      <c r="S11" s="239">
        <f t="shared" si="9"/>
        <v>0</v>
      </c>
      <c r="T11" s="238">
        <f t="shared" si="9"/>
        <v>550</v>
      </c>
      <c r="U11" s="237">
        <f t="shared" si="9"/>
        <v>0</v>
      </c>
      <c r="V11" s="239">
        <f t="shared" si="9"/>
        <v>0</v>
      </c>
      <c r="W11" s="238">
        <f t="shared" ca="1" si="9"/>
        <v>550</v>
      </c>
      <c r="X11" s="237">
        <f t="shared" si="9"/>
        <v>0</v>
      </c>
      <c r="Y11" s="239">
        <f t="shared" ca="1" si="9"/>
        <v>0</v>
      </c>
      <c r="Z11" s="238">
        <f t="shared" ref="Z11:AA11" si="10">Z10</f>
        <v>550</v>
      </c>
      <c r="AA11" s="237">
        <f t="shared" si="10"/>
        <v>0</v>
      </c>
      <c r="AB11" s="240">
        <f>AA11/Z11</f>
        <v>0</v>
      </c>
      <c r="AC11" s="238">
        <f t="shared" ref="AC11" si="11">AC10</f>
        <v>690</v>
      </c>
      <c r="AD11" s="237">
        <f t="shared" ref="AD11" si="12">AD10</f>
        <v>0</v>
      </c>
      <c r="AE11" s="240">
        <f>AD11/AC11</f>
        <v>0</v>
      </c>
      <c r="AF11" s="238">
        <f t="shared" ref="AF11" si="13">AF10</f>
        <v>550</v>
      </c>
      <c r="AG11" s="237">
        <f t="shared" ref="AG11" si="14">AG10</f>
        <v>0</v>
      </c>
      <c r="AH11" s="240">
        <f>AG11/AF11</f>
        <v>0</v>
      </c>
      <c r="AI11" s="238">
        <f t="shared" ref="AI11" si="15">AI10</f>
        <v>550</v>
      </c>
      <c r="AJ11" s="237">
        <f t="shared" ref="AJ11" si="16">AJ10</f>
        <v>0</v>
      </c>
      <c r="AK11" s="240">
        <f>AJ11/AI11</f>
        <v>0</v>
      </c>
      <c r="AL11" s="238">
        <f t="shared" ref="AL11" si="17">AL10</f>
        <v>550</v>
      </c>
      <c r="AM11" s="237">
        <f t="shared" ref="AM11" si="18">AM10</f>
        <v>0</v>
      </c>
      <c r="AN11" s="240">
        <f>AM11/AL11</f>
        <v>0</v>
      </c>
      <c r="AO11" s="238">
        <f t="shared" ref="AO11" ca="1" si="19">AO10</f>
        <v>1933.1</v>
      </c>
      <c r="AP11" s="237">
        <f t="shared" ref="AP11" si="20">AP10</f>
        <v>0</v>
      </c>
      <c r="AQ11" s="239">
        <f t="shared" ref="AQ11" ca="1" si="21">AQ10</f>
        <v>0</v>
      </c>
      <c r="AR11" s="310"/>
    </row>
    <row r="12" spans="1:44" ht="27.75" customHeight="1">
      <c r="A12" s="323" t="s">
        <v>283</v>
      </c>
      <c r="B12" s="324"/>
      <c r="C12" s="324"/>
      <c r="D12" s="252" t="s">
        <v>41</v>
      </c>
      <c r="E12" s="246">
        <v>0</v>
      </c>
      <c r="F12" s="246">
        <v>0</v>
      </c>
      <c r="G12" s="247"/>
      <c r="H12" s="246"/>
      <c r="I12" s="246"/>
      <c r="J12" s="247"/>
      <c r="K12" s="248"/>
      <c r="L12" s="248"/>
      <c r="M12" s="247"/>
      <c r="N12" s="246"/>
      <c r="O12" s="246"/>
      <c r="P12" s="247"/>
      <c r="Q12" s="246"/>
      <c r="R12" s="246"/>
      <c r="S12" s="247"/>
      <c r="T12" s="248"/>
      <c r="U12" s="248"/>
      <c r="V12" s="247"/>
      <c r="W12" s="246"/>
      <c r="X12" s="246"/>
      <c r="Y12" s="247"/>
      <c r="Z12" s="246"/>
      <c r="AA12" s="246"/>
      <c r="AB12" s="247"/>
      <c r="AC12" s="246"/>
      <c r="AD12" s="246"/>
      <c r="AE12" s="250"/>
      <c r="AF12" s="246"/>
      <c r="AG12" s="246"/>
      <c r="AH12" s="247"/>
      <c r="AI12" s="246"/>
      <c r="AJ12" s="246"/>
      <c r="AK12" s="250"/>
      <c r="AL12" s="251"/>
      <c r="AM12" s="251"/>
      <c r="AN12" s="250"/>
      <c r="AO12" s="248"/>
      <c r="AP12" s="246"/>
      <c r="AQ12" s="247"/>
      <c r="AR12" s="315"/>
    </row>
    <row r="13" spans="1:44" ht="27.75" customHeight="1">
      <c r="A13" s="324"/>
      <c r="B13" s="324"/>
      <c r="C13" s="324"/>
      <c r="D13" s="126" t="s">
        <v>43</v>
      </c>
      <c r="E13" s="236">
        <v>0</v>
      </c>
      <c r="F13" s="237">
        <v>0</v>
      </c>
      <c r="G13" s="239"/>
      <c r="H13" s="238"/>
      <c r="I13" s="237"/>
      <c r="J13" s="239"/>
      <c r="K13" s="241"/>
      <c r="L13" s="242"/>
      <c r="M13" s="239"/>
      <c r="N13" s="238"/>
      <c r="O13" s="237"/>
      <c r="P13" s="239"/>
      <c r="Q13" s="238"/>
      <c r="R13" s="237"/>
      <c r="S13" s="239"/>
      <c r="T13" s="241"/>
      <c r="U13" s="242"/>
      <c r="V13" s="239"/>
      <c r="W13" s="238"/>
      <c r="X13" s="237"/>
      <c r="Y13" s="239"/>
      <c r="Z13" s="238"/>
      <c r="AA13" s="237"/>
      <c r="AB13" s="239"/>
      <c r="AC13" s="238"/>
      <c r="AD13" s="237"/>
      <c r="AE13" s="243"/>
      <c r="AF13" s="238"/>
      <c r="AG13" s="237"/>
      <c r="AH13" s="239"/>
      <c r="AI13" s="238"/>
      <c r="AJ13" s="237"/>
      <c r="AK13" s="243"/>
      <c r="AL13" s="244"/>
      <c r="AM13" s="245"/>
      <c r="AN13" s="243"/>
      <c r="AO13" s="241"/>
      <c r="AP13" s="237"/>
      <c r="AQ13" s="239"/>
      <c r="AR13" s="316"/>
    </row>
    <row r="14" spans="1:44" ht="27.75" customHeight="1">
      <c r="A14" s="323" t="s">
        <v>284</v>
      </c>
      <c r="B14" s="324"/>
      <c r="C14" s="324"/>
      <c r="D14" s="252" t="s">
        <v>41</v>
      </c>
      <c r="E14" s="246">
        <f ca="1">E23+E30</f>
        <v>11665.300000000001</v>
      </c>
      <c r="F14" s="246">
        <f>F23+F30</f>
        <v>3865.1</v>
      </c>
      <c r="G14" s="247">
        <f ca="1">F14/E14</f>
        <v>0.33132452658740019</v>
      </c>
      <c r="H14" s="246">
        <f>H23+H30</f>
        <v>2000</v>
      </c>
      <c r="I14" s="246">
        <f>I23+I30</f>
        <v>2252.4</v>
      </c>
      <c r="J14" s="247">
        <f>I14/H14</f>
        <v>1.1262000000000001</v>
      </c>
      <c r="K14" s="246">
        <f t="shared" ref="K14:L14" si="22">K23+K30</f>
        <v>1691.2</v>
      </c>
      <c r="L14" s="246">
        <f t="shared" si="22"/>
        <v>1612.7</v>
      </c>
      <c r="M14" s="246">
        <f t="shared" ref="M14" si="23">L14/K14</f>
        <v>0.95358325449385051</v>
      </c>
      <c r="N14" s="246">
        <f t="shared" ref="N14:O14" si="24">N23+N30</f>
        <v>550</v>
      </c>
      <c r="O14" s="246">
        <f t="shared" si="24"/>
        <v>0</v>
      </c>
      <c r="P14" s="246">
        <f t="shared" ref="P14" si="25">O14/N14</f>
        <v>0</v>
      </c>
      <c r="Q14" s="246">
        <f t="shared" ref="Q14:R14" si="26">Q23+Q30</f>
        <v>690</v>
      </c>
      <c r="R14" s="246">
        <f t="shared" si="26"/>
        <v>0</v>
      </c>
      <c r="S14" s="246">
        <f t="shared" ref="S14" si="27">R14/Q14</f>
        <v>0</v>
      </c>
      <c r="T14" s="246">
        <f t="shared" ref="T14:U14" si="28">T23+T30</f>
        <v>550</v>
      </c>
      <c r="U14" s="246">
        <f t="shared" si="28"/>
        <v>0</v>
      </c>
      <c r="V14" s="246">
        <f t="shared" ref="V14" si="29">U14/T14</f>
        <v>0</v>
      </c>
      <c r="W14" s="246">
        <f t="shared" ref="W14:X14" ca="1" si="30">W23+W30</f>
        <v>690</v>
      </c>
      <c r="X14" s="246">
        <f t="shared" si="30"/>
        <v>0</v>
      </c>
      <c r="Y14" s="246">
        <f t="shared" ref="Y14" ca="1" si="31">X14/W14</f>
        <v>0</v>
      </c>
      <c r="Z14" s="246">
        <f t="shared" ref="Z14:AM14" si="32">Z23+Z30</f>
        <v>550</v>
      </c>
      <c r="AA14" s="246">
        <f t="shared" si="32"/>
        <v>0</v>
      </c>
      <c r="AB14" s="246">
        <f>AA14/Z14</f>
        <v>0</v>
      </c>
      <c r="AC14" s="246">
        <f t="shared" si="32"/>
        <v>690</v>
      </c>
      <c r="AD14" s="246">
        <f t="shared" si="32"/>
        <v>0</v>
      </c>
      <c r="AE14" s="246">
        <f>AD14/AC14</f>
        <v>0</v>
      </c>
      <c r="AF14" s="246">
        <f>AF23+AF30</f>
        <v>550</v>
      </c>
      <c r="AG14" s="246">
        <f t="shared" si="32"/>
        <v>0</v>
      </c>
      <c r="AH14" s="246">
        <f>AG14/AF14</f>
        <v>0</v>
      </c>
      <c r="AI14" s="246">
        <f t="shared" si="32"/>
        <v>650</v>
      </c>
      <c r="AJ14" s="246">
        <f t="shared" si="32"/>
        <v>0</v>
      </c>
      <c r="AK14" s="246">
        <f>AJ14/AI14</f>
        <v>0</v>
      </c>
      <c r="AL14" s="246">
        <f t="shared" si="32"/>
        <v>550</v>
      </c>
      <c r="AM14" s="246">
        <f t="shared" si="32"/>
        <v>0</v>
      </c>
      <c r="AN14" s="246">
        <f>AM14/AL14</f>
        <v>0</v>
      </c>
      <c r="AO14" s="246">
        <f ca="1">AO23+AO30</f>
        <v>1933.1</v>
      </c>
      <c r="AP14" s="246">
        <f>AP23+AP30</f>
        <v>0</v>
      </c>
      <c r="AQ14" s="247">
        <f ca="1">AP14/AO14</f>
        <v>0</v>
      </c>
      <c r="AR14" s="315"/>
    </row>
    <row r="15" spans="1:44" ht="27.75" customHeight="1">
      <c r="A15" s="324"/>
      <c r="B15" s="324"/>
      <c r="C15" s="324"/>
      <c r="D15" s="126" t="s">
        <v>43</v>
      </c>
      <c r="E15" s="236">
        <f ca="1">E14</f>
        <v>11665.300000000001</v>
      </c>
      <c r="F15" s="237">
        <f>F14</f>
        <v>3865.1</v>
      </c>
      <c r="G15" s="146">
        <f ca="1">F15/E15</f>
        <v>0.33132452658740019</v>
      </c>
      <c r="H15" s="238">
        <f>H14</f>
        <v>2000</v>
      </c>
      <c r="I15" s="237">
        <f>I14</f>
        <v>2252.4</v>
      </c>
      <c r="J15" s="239">
        <f>J14</f>
        <v>1.1262000000000001</v>
      </c>
      <c r="K15" s="238">
        <f t="shared" ref="K15:S15" si="33">K14</f>
        <v>1691.2</v>
      </c>
      <c r="L15" s="237">
        <f t="shared" si="33"/>
        <v>1612.7</v>
      </c>
      <c r="M15" s="239">
        <f t="shared" si="33"/>
        <v>0.95358325449385051</v>
      </c>
      <c r="N15" s="238">
        <f t="shared" si="33"/>
        <v>550</v>
      </c>
      <c r="O15" s="237">
        <f t="shared" si="33"/>
        <v>0</v>
      </c>
      <c r="P15" s="239">
        <f t="shared" si="33"/>
        <v>0</v>
      </c>
      <c r="Q15" s="238">
        <f t="shared" si="33"/>
        <v>690</v>
      </c>
      <c r="R15" s="237">
        <f t="shared" si="33"/>
        <v>0</v>
      </c>
      <c r="S15" s="239">
        <f t="shared" si="33"/>
        <v>0</v>
      </c>
      <c r="T15" s="238">
        <f t="shared" ref="T15" si="34">T14</f>
        <v>550</v>
      </c>
      <c r="U15" s="237">
        <f t="shared" ref="U15" si="35">U14</f>
        <v>0</v>
      </c>
      <c r="V15" s="239">
        <f t="shared" ref="V15" si="36">V14</f>
        <v>0</v>
      </c>
      <c r="W15" s="238">
        <f t="shared" ref="W15" ca="1" si="37">W14</f>
        <v>690</v>
      </c>
      <c r="X15" s="237">
        <f t="shared" ref="X15" si="38">X14</f>
        <v>0</v>
      </c>
      <c r="Y15" s="239">
        <f t="shared" ref="Y15" ca="1" si="39">Y14</f>
        <v>0</v>
      </c>
      <c r="Z15" s="238">
        <f t="shared" ref="Z15:AE15" si="40">Z14</f>
        <v>550</v>
      </c>
      <c r="AA15" s="237">
        <f t="shared" si="40"/>
        <v>0</v>
      </c>
      <c r="AB15" s="239">
        <f t="shared" si="40"/>
        <v>0</v>
      </c>
      <c r="AC15" s="238">
        <f t="shared" si="40"/>
        <v>690</v>
      </c>
      <c r="AD15" s="237">
        <f t="shared" si="40"/>
        <v>0</v>
      </c>
      <c r="AE15" s="239">
        <f t="shared" si="40"/>
        <v>0</v>
      </c>
      <c r="AF15" s="238">
        <f t="shared" ref="AF15" si="41">AF14</f>
        <v>550</v>
      </c>
      <c r="AG15" s="237">
        <f t="shared" ref="AG15:AI15" si="42">AG14</f>
        <v>0</v>
      </c>
      <c r="AH15" s="239">
        <f t="shared" si="42"/>
        <v>0</v>
      </c>
      <c r="AI15" s="238">
        <f t="shared" si="42"/>
        <v>650</v>
      </c>
      <c r="AJ15" s="237">
        <f t="shared" ref="AJ15:AL15" si="43">AJ14</f>
        <v>0</v>
      </c>
      <c r="AK15" s="239">
        <f t="shared" si="43"/>
        <v>0</v>
      </c>
      <c r="AL15" s="238">
        <f t="shared" si="43"/>
        <v>550</v>
      </c>
      <c r="AM15" s="237">
        <f t="shared" ref="AM15:AO15" si="44">AM14</f>
        <v>0</v>
      </c>
      <c r="AN15" s="239">
        <f t="shared" si="44"/>
        <v>0</v>
      </c>
      <c r="AO15" s="238">
        <f t="shared" ca="1" si="44"/>
        <v>1933.1</v>
      </c>
      <c r="AP15" s="237">
        <f>AP14</f>
        <v>0</v>
      </c>
      <c r="AQ15" s="240">
        <f ca="1">AP15/AO15</f>
        <v>0</v>
      </c>
      <c r="AR15" s="316"/>
    </row>
    <row r="16" spans="1:44" ht="27.75" customHeight="1">
      <c r="A16" s="323" t="s">
        <v>271</v>
      </c>
      <c r="B16" s="324"/>
      <c r="C16" s="324"/>
      <c r="D16" s="252" t="s">
        <v>41</v>
      </c>
      <c r="E16" s="246">
        <v>0</v>
      </c>
      <c r="F16" s="246">
        <v>0</v>
      </c>
      <c r="G16" s="247"/>
      <c r="H16" s="246">
        <v>0</v>
      </c>
      <c r="I16" s="246">
        <v>0</v>
      </c>
      <c r="J16" s="247"/>
      <c r="K16" s="246">
        <v>0</v>
      </c>
      <c r="L16" s="246">
        <v>0</v>
      </c>
      <c r="M16" s="247"/>
      <c r="N16" s="246">
        <v>0</v>
      </c>
      <c r="O16" s="246">
        <v>0</v>
      </c>
      <c r="P16" s="247"/>
      <c r="Q16" s="246">
        <v>0</v>
      </c>
      <c r="R16" s="246">
        <v>0</v>
      </c>
      <c r="S16" s="247"/>
      <c r="T16" s="246">
        <v>0</v>
      </c>
      <c r="U16" s="246">
        <v>0</v>
      </c>
      <c r="V16" s="247"/>
      <c r="W16" s="246">
        <v>0</v>
      </c>
      <c r="X16" s="246">
        <v>0</v>
      </c>
      <c r="Y16" s="247"/>
      <c r="Z16" s="246">
        <v>0</v>
      </c>
      <c r="AA16" s="246">
        <v>0</v>
      </c>
      <c r="AB16" s="247"/>
      <c r="AC16" s="246">
        <v>0</v>
      </c>
      <c r="AD16" s="246">
        <v>0</v>
      </c>
      <c r="AE16" s="250"/>
      <c r="AF16" s="246">
        <v>0</v>
      </c>
      <c r="AG16" s="246">
        <v>0</v>
      </c>
      <c r="AH16" s="247"/>
      <c r="AI16" s="246">
        <v>0</v>
      </c>
      <c r="AJ16" s="246">
        <v>0</v>
      </c>
      <c r="AK16" s="250"/>
      <c r="AL16" s="251">
        <v>0</v>
      </c>
      <c r="AM16" s="251">
        <v>0</v>
      </c>
      <c r="AN16" s="250"/>
      <c r="AO16" s="248">
        <v>0</v>
      </c>
      <c r="AP16" s="246">
        <v>0</v>
      </c>
      <c r="AQ16" s="247"/>
      <c r="AR16" s="315"/>
    </row>
    <row r="17" spans="1:44" ht="27.75" customHeight="1">
      <c r="A17" s="324"/>
      <c r="B17" s="324"/>
      <c r="C17" s="324"/>
      <c r="D17" s="126" t="s">
        <v>43</v>
      </c>
      <c r="E17" s="236">
        <v>0</v>
      </c>
      <c r="F17" s="237">
        <v>0</v>
      </c>
      <c r="G17" s="239"/>
      <c r="H17" s="238">
        <v>0</v>
      </c>
      <c r="I17" s="237">
        <v>0</v>
      </c>
      <c r="J17" s="239"/>
      <c r="K17" s="238">
        <v>0</v>
      </c>
      <c r="L17" s="237">
        <v>0</v>
      </c>
      <c r="M17" s="239"/>
      <c r="N17" s="238">
        <v>0</v>
      </c>
      <c r="O17" s="237">
        <v>0</v>
      </c>
      <c r="P17" s="239"/>
      <c r="Q17" s="238">
        <v>0</v>
      </c>
      <c r="R17" s="237">
        <v>0</v>
      </c>
      <c r="S17" s="239"/>
      <c r="T17" s="238">
        <v>0</v>
      </c>
      <c r="U17" s="237">
        <v>0</v>
      </c>
      <c r="V17" s="239"/>
      <c r="W17" s="238">
        <v>0</v>
      </c>
      <c r="X17" s="237">
        <v>0</v>
      </c>
      <c r="Y17" s="239"/>
      <c r="Z17" s="238">
        <v>0</v>
      </c>
      <c r="AA17" s="237">
        <v>0</v>
      </c>
      <c r="AB17" s="239"/>
      <c r="AC17" s="238">
        <v>0</v>
      </c>
      <c r="AD17" s="237">
        <v>0</v>
      </c>
      <c r="AE17" s="243"/>
      <c r="AF17" s="238">
        <v>0</v>
      </c>
      <c r="AG17" s="237">
        <v>0</v>
      </c>
      <c r="AH17" s="239"/>
      <c r="AI17" s="238">
        <v>0</v>
      </c>
      <c r="AJ17" s="237">
        <v>0</v>
      </c>
      <c r="AK17" s="243"/>
      <c r="AL17" s="244">
        <v>0</v>
      </c>
      <c r="AM17" s="245">
        <v>0</v>
      </c>
      <c r="AN17" s="243"/>
      <c r="AO17" s="241">
        <v>0</v>
      </c>
      <c r="AP17" s="237">
        <v>0</v>
      </c>
      <c r="AQ17" s="239"/>
      <c r="AR17" s="316"/>
    </row>
    <row r="18" spans="1:44" ht="27.75" customHeight="1">
      <c r="A18" s="323" t="s">
        <v>270</v>
      </c>
      <c r="B18" s="324"/>
      <c r="C18" s="324"/>
      <c r="D18" s="252" t="s">
        <v>41</v>
      </c>
      <c r="E18" s="246"/>
      <c r="F18" s="246"/>
      <c r="G18" s="247"/>
      <c r="H18" s="246"/>
      <c r="I18" s="246"/>
      <c r="J18" s="247"/>
      <c r="K18" s="248"/>
      <c r="L18" s="248"/>
      <c r="M18" s="247"/>
      <c r="N18" s="246"/>
      <c r="O18" s="246"/>
      <c r="P18" s="247"/>
      <c r="Q18" s="246"/>
      <c r="R18" s="246"/>
      <c r="S18" s="247"/>
      <c r="T18" s="248"/>
      <c r="U18" s="248"/>
      <c r="V18" s="247"/>
      <c r="W18" s="246"/>
      <c r="X18" s="246"/>
      <c r="Y18" s="247"/>
      <c r="Z18" s="246"/>
      <c r="AA18" s="246"/>
      <c r="AB18" s="247"/>
      <c r="AC18" s="246"/>
      <c r="AD18" s="246"/>
      <c r="AE18" s="250"/>
      <c r="AF18" s="246"/>
      <c r="AG18" s="246"/>
      <c r="AH18" s="247"/>
      <c r="AI18" s="246"/>
      <c r="AJ18" s="246"/>
      <c r="AK18" s="250"/>
      <c r="AL18" s="251"/>
      <c r="AM18" s="251"/>
      <c r="AN18" s="250"/>
      <c r="AO18" s="248"/>
      <c r="AP18" s="246"/>
      <c r="AQ18" s="247"/>
      <c r="AR18" s="317"/>
    </row>
    <row r="19" spans="1:44" ht="27.75" customHeight="1">
      <c r="A19" s="324"/>
      <c r="B19" s="324"/>
      <c r="C19" s="324"/>
      <c r="D19" s="126" t="s">
        <v>43</v>
      </c>
      <c r="E19" s="236"/>
      <c r="F19" s="237"/>
      <c r="G19" s="239"/>
      <c r="H19" s="238"/>
      <c r="I19" s="237"/>
      <c r="J19" s="239"/>
      <c r="K19" s="241"/>
      <c r="L19" s="242"/>
      <c r="M19" s="239"/>
      <c r="N19" s="238"/>
      <c r="O19" s="237"/>
      <c r="P19" s="239"/>
      <c r="Q19" s="238"/>
      <c r="R19" s="237"/>
      <c r="S19" s="239"/>
      <c r="T19" s="241"/>
      <c r="U19" s="242"/>
      <c r="V19" s="239"/>
      <c r="W19" s="238"/>
      <c r="X19" s="237"/>
      <c r="Y19" s="239"/>
      <c r="Z19" s="238"/>
      <c r="AA19" s="237"/>
      <c r="AB19" s="239"/>
      <c r="AC19" s="238"/>
      <c r="AD19" s="237"/>
      <c r="AE19" s="243"/>
      <c r="AF19" s="238"/>
      <c r="AG19" s="237"/>
      <c r="AH19" s="239"/>
      <c r="AI19" s="238"/>
      <c r="AJ19" s="237"/>
      <c r="AK19" s="243"/>
      <c r="AL19" s="244"/>
      <c r="AM19" s="245"/>
      <c r="AN19" s="243"/>
      <c r="AO19" s="241"/>
      <c r="AP19" s="237"/>
      <c r="AQ19" s="239"/>
      <c r="AR19" s="318"/>
    </row>
    <row r="20" spans="1:44" ht="27.75" customHeight="1">
      <c r="A20" s="323" t="s">
        <v>268</v>
      </c>
      <c r="B20" s="323"/>
      <c r="C20" s="323"/>
      <c r="D20" s="252" t="s">
        <v>41</v>
      </c>
      <c r="E20" s="246">
        <f>E43</f>
        <v>47792.6</v>
      </c>
      <c r="F20" s="246">
        <f>F43</f>
        <v>5404.4</v>
      </c>
      <c r="G20" s="247">
        <f>F20/E20</f>
        <v>0.11308026765649912</v>
      </c>
      <c r="H20" s="246" t="s">
        <v>269</v>
      </c>
      <c r="I20" s="246" t="s">
        <v>269</v>
      </c>
      <c r="J20" s="247" t="s">
        <v>269</v>
      </c>
      <c r="K20" s="248" t="s">
        <v>269</v>
      </c>
      <c r="L20" s="248" t="s">
        <v>269</v>
      </c>
      <c r="M20" s="247" t="s">
        <v>269</v>
      </c>
      <c r="N20" s="246" t="s">
        <v>269</v>
      </c>
      <c r="O20" s="246" t="s">
        <v>269</v>
      </c>
      <c r="P20" s="247" t="s">
        <v>269</v>
      </c>
      <c r="Q20" s="246" t="s">
        <v>269</v>
      </c>
      <c r="R20" s="246" t="s">
        <v>269</v>
      </c>
      <c r="S20" s="247" t="s">
        <v>269</v>
      </c>
      <c r="T20" s="248" t="s">
        <v>269</v>
      </c>
      <c r="U20" s="248" t="s">
        <v>269</v>
      </c>
      <c r="V20" s="247" t="s">
        <v>269</v>
      </c>
      <c r="W20" s="246" t="s">
        <v>269</v>
      </c>
      <c r="X20" s="246" t="s">
        <v>269</v>
      </c>
      <c r="Y20" s="247" t="s">
        <v>269</v>
      </c>
      <c r="Z20" s="246" t="s">
        <v>269</v>
      </c>
      <c r="AA20" s="246" t="s">
        <v>269</v>
      </c>
      <c r="AB20" s="247" t="s">
        <v>269</v>
      </c>
      <c r="AC20" s="246" t="s">
        <v>269</v>
      </c>
      <c r="AD20" s="246" t="s">
        <v>269</v>
      </c>
      <c r="AE20" s="249" t="s">
        <v>269</v>
      </c>
      <c r="AF20" s="246" t="s">
        <v>269</v>
      </c>
      <c r="AG20" s="246" t="s">
        <v>269</v>
      </c>
      <c r="AH20" s="247" t="s">
        <v>269</v>
      </c>
      <c r="AI20" s="246" t="s">
        <v>269</v>
      </c>
      <c r="AJ20" s="246" t="s">
        <v>269</v>
      </c>
      <c r="AK20" s="249" t="s">
        <v>269</v>
      </c>
      <c r="AL20" s="251" t="s">
        <v>269</v>
      </c>
      <c r="AM20" s="251" t="s">
        <v>269</v>
      </c>
      <c r="AN20" s="249" t="s">
        <v>269</v>
      </c>
      <c r="AO20" s="248" t="s">
        <v>269</v>
      </c>
      <c r="AP20" s="246" t="s">
        <v>269</v>
      </c>
      <c r="AQ20" s="247" t="s">
        <v>269</v>
      </c>
      <c r="AR20" s="319"/>
    </row>
    <row r="21" spans="1:44" ht="27.75" customHeight="1">
      <c r="A21" s="323"/>
      <c r="B21" s="323"/>
      <c r="C21" s="323"/>
      <c r="D21" s="126" t="s">
        <v>43</v>
      </c>
      <c r="E21" s="165">
        <f>E44</f>
        <v>47792.6</v>
      </c>
      <c r="F21" s="168">
        <f>F44</f>
        <v>5404.4</v>
      </c>
      <c r="G21" s="146">
        <f>F21/E21</f>
        <v>0.11308026765649912</v>
      </c>
      <c r="H21" s="174" t="s">
        <v>269</v>
      </c>
      <c r="I21" s="168" t="s">
        <v>269</v>
      </c>
      <c r="J21" s="146" t="s">
        <v>269</v>
      </c>
      <c r="K21" s="161" t="s">
        <v>269</v>
      </c>
      <c r="L21" s="178" t="s">
        <v>269</v>
      </c>
      <c r="M21" s="146" t="s">
        <v>269</v>
      </c>
      <c r="N21" s="174" t="s">
        <v>269</v>
      </c>
      <c r="O21" s="168" t="s">
        <v>269</v>
      </c>
      <c r="P21" s="146" t="s">
        <v>269</v>
      </c>
      <c r="Q21" s="174" t="s">
        <v>269</v>
      </c>
      <c r="R21" s="168" t="s">
        <v>269</v>
      </c>
      <c r="S21" s="146" t="s">
        <v>269</v>
      </c>
      <c r="T21" s="161" t="s">
        <v>269</v>
      </c>
      <c r="U21" s="178" t="s">
        <v>269</v>
      </c>
      <c r="V21" s="146" t="s">
        <v>269</v>
      </c>
      <c r="W21" s="174" t="s">
        <v>269</v>
      </c>
      <c r="X21" s="168" t="s">
        <v>269</v>
      </c>
      <c r="Y21" s="146" t="s">
        <v>269</v>
      </c>
      <c r="Z21" s="174" t="s">
        <v>269</v>
      </c>
      <c r="AA21" s="168" t="s">
        <v>269</v>
      </c>
      <c r="AB21" s="146" t="s">
        <v>269</v>
      </c>
      <c r="AC21" s="174" t="s">
        <v>269</v>
      </c>
      <c r="AD21" s="168" t="s">
        <v>269</v>
      </c>
      <c r="AE21" s="116" t="s">
        <v>269</v>
      </c>
      <c r="AF21" s="174" t="s">
        <v>269</v>
      </c>
      <c r="AG21" s="168" t="s">
        <v>269</v>
      </c>
      <c r="AH21" s="146" t="s">
        <v>269</v>
      </c>
      <c r="AI21" s="174" t="s">
        <v>269</v>
      </c>
      <c r="AJ21" s="168" t="s">
        <v>269</v>
      </c>
      <c r="AK21" s="116" t="s">
        <v>269</v>
      </c>
      <c r="AL21" s="205" t="s">
        <v>269</v>
      </c>
      <c r="AM21" s="204" t="s">
        <v>269</v>
      </c>
      <c r="AN21" s="116" t="s">
        <v>269</v>
      </c>
      <c r="AO21" s="161" t="s">
        <v>269</v>
      </c>
      <c r="AP21" s="168" t="s">
        <v>269</v>
      </c>
      <c r="AQ21" s="146" t="s">
        <v>269</v>
      </c>
      <c r="AR21" s="320"/>
    </row>
    <row r="22" spans="1:44" s="108" customFormat="1" ht="15.75">
      <c r="A22" s="326" t="s">
        <v>288</v>
      </c>
      <c r="B22" s="326"/>
      <c r="C22" s="326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6"/>
      <c r="AQ22" s="326"/>
      <c r="AR22" s="326"/>
    </row>
    <row r="23" spans="1:44" s="261" customFormat="1" ht="22.15" customHeight="1">
      <c r="A23" s="325" t="s">
        <v>1</v>
      </c>
      <c r="B23" s="327" t="s">
        <v>299</v>
      </c>
      <c r="C23" s="327"/>
      <c r="D23" s="258" t="s">
        <v>41</v>
      </c>
      <c r="E23" s="246">
        <f>H23+K23+N23+Q23+T23+W23+Z23+AC23+AF23+AI23+AL23+AO23</f>
        <v>1861.1</v>
      </c>
      <c r="F23" s="246">
        <f>I23+L23+O23+R23+U23+X23+AA23+AD23+AG23+AJ23+AM23+AP23</f>
        <v>1410</v>
      </c>
      <c r="G23" s="247">
        <f>F23/E23</f>
        <v>0.75761646338187094</v>
      </c>
      <c r="H23" s="246">
        <v>1410</v>
      </c>
      <c r="I23" s="246">
        <v>1410</v>
      </c>
      <c r="J23" s="247">
        <f>I23/H23</f>
        <v>1</v>
      </c>
      <c r="K23" s="248">
        <v>0</v>
      </c>
      <c r="L23" s="248">
        <v>0</v>
      </c>
      <c r="M23" s="247"/>
      <c r="N23" s="246">
        <v>0</v>
      </c>
      <c r="O23" s="246">
        <v>0</v>
      </c>
      <c r="P23" s="247"/>
      <c r="Q23" s="246">
        <v>0</v>
      </c>
      <c r="R23" s="246">
        <v>0</v>
      </c>
      <c r="S23" s="247"/>
      <c r="T23" s="248">
        <v>0</v>
      </c>
      <c r="U23" s="248">
        <v>0</v>
      </c>
      <c r="V23" s="247"/>
      <c r="W23" s="246">
        <v>0</v>
      </c>
      <c r="X23" s="246">
        <v>0</v>
      </c>
      <c r="Y23" s="247"/>
      <c r="Z23" s="246">
        <v>0</v>
      </c>
      <c r="AA23" s="246">
        <v>0</v>
      </c>
      <c r="AB23" s="247"/>
      <c r="AC23" s="246">
        <v>0</v>
      </c>
      <c r="AD23" s="246">
        <v>0</v>
      </c>
      <c r="AE23" s="259"/>
      <c r="AF23" s="246">
        <v>0</v>
      </c>
      <c r="AG23" s="246">
        <v>0</v>
      </c>
      <c r="AH23" s="247"/>
      <c r="AI23" s="246">
        <v>0</v>
      </c>
      <c r="AJ23" s="246">
        <v>0</v>
      </c>
      <c r="AK23" s="259"/>
      <c r="AL23" s="251">
        <v>0</v>
      </c>
      <c r="AM23" s="251">
        <v>0</v>
      </c>
      <c r="AN23" s="259"/>
      <c r="AO23" s="248">
        <v>451.1</v>
      </c>
      <c r="AP23" s="246">
        <v>0</v>
      </c>
      <c r="AQ23" s="247">
        <f>AP23/AO23</f>
        <v>0</v>
      </c>
      <c r="AR23" s="323"/>
    </row>
    <row r="24" spans="1:44" ht="184.5" customHeight="1">
      <c r="A24" s="325"/>
      <c r="B24" s="327"/>
      <c r="C24" s="327"/>
      <c r="D24" s="254" t="s">
        <v>43</v>
      </c>
      <c r="E24" s="236">
        <f>H24+K24+N24+Q24+T24+W24+Z24+AC24+AF24+AI24+AL24+AO24</f>
        <v>1861.1</v>
      </c>
      <c r="F24" s="237">
        <f t="shared" ref="F24:F28" si="45">I24+L24+O24+R24+U24+X24+AA24+AD24+AG24+AJ24+AM24+AP24</f>
        <v>1410</v>
      </c>
      <c r="G24" s="239">
        <f t="shared" ref="G24:G28" si="46">F24/E24</f>
        <v>0.75761646338187094</v>
      </c>
      <c r="H24" s="238">
        <f>H23</f>
        <v>1410</v>
      </c>
      <c r="I24" s="237">
        <f>I23</f>
        <v>1410</v>
      </c>
      <c r="J24" s="239">
        <f t="shared" ref="J24:J28" si="47">I24/H24</f>
        <v>1</v>
      </c>
      <c r="K24" s="241">
        <v>0</v>
      </c>
      <c r="L24" s="242">
        <v>0</v>
      </c>
      <c r="M24" s="239"/>
      <c r="N24" s="238">
        <v>0</v>
      </c>
      <c r="O24" s="237">
        <v>0</v>
      </c>
      <c r="P24" s="239"/>
      <c r="Q24" s="238">
        <v>0</v>
      </c>
      <c r="R24" s="237">
        <v>0</v>
      </c>
      <c r="S24" s="239"/>
      <c r="T24" s="241">
        <v>0</v>
      </c>
      <c r="U24" s="242">
        <v>0</v>
      </c>
      <c r="V24" s="239"/>
      <c r="W24" s="238">
        <v>0</v>
      </c>
      <c r="X24" s="237">
        <v>0</v>
      </c>
      <c r="Y24" s="239"/>
      <c r="Z24" s="238">
        <v>0</v>
      </c>
      <c r="AA24" s="237">
        <v>0</v>
      </c>
      <c r="AB24" s="239"/>
      <c r="AC24" s="238">
        <v>0</v>
      </c>
      <c r="AD24" s="237">
        <v>0</v>
      </c>
      <c r="AE24" s="265"/>
      <c r="AF24" s="238">
        <v>0</v>
      </c>
      <c r="AG24" s="237">
        <v>0</v>
      </c>
      <c r="AH24" s="239"/>
      <c r="AI24" s="238">
        <v>0</v>
      </c>
      <c r="AJ24" s="237">
        <v>0</v>
      </c>
      <c r="AK24" s="265"/>
      <c r="AL24" s="244">
        <v>0</v>
      </c>
      <c r="AM24" s="245">
        <v>0</v>
      </c>
      <c r="AN24" s="265"/>
      <c r="AO24" s="241">
        <f>AO23</f>
        <v>451.1</v>
      </c>
      <c r="AP24" s="237">
        <v>0</v>
      </c>
      <c r="AQ24" s="239">
        <f t="shared" ref="AQ24:AQ28" si="48">AP24/AO24</f>
        <v>0</v>
      </c>
      <c r="AR24" s="323"/>
    </row>
    <row r="25" spans="1:44" s="261" customFormat="1" ht="22.15" customHeight="1">
      <c r="A25" s="325" t="s">
        <v>289</v>
      </c>
      <c r="B25" s="327" t="s">
        <v>300</v>
      </c>
      <c r="C25" s="327"/>
      <c r="D25" s="258" t="s">
        <v>41</v>
      </c>
      <c r="E25" s="246">
        <f>H25+K25+N25+Q25+T25+W25+Z25+AC25+AF25+AI25+AL25+AO25</f>
        <v>1861.1</v>
      </c>
      <c r="F25" s="246">
        <f t="shared" si="45"/>
        <v>1410</v>
      </c>
      <c r="G25" s="247">
        <f t="shared" si="46"/>
        <v>0.75761646338187094</v>
      </c>
      <c r="H25" s="246">
        <f>H23</f>
        <v>1410</v>
      </c>
      <c r="I25" s="264">
        <f t="shared" ref="I25:I28" si="49">I24</f>
        <v>1410</v>
      </c>
      <c r="J25" s="247">
        <f t="shared" si="47"/>
        <v>1</v>
      </c>
      <c r="K25" s="248">
        <v>0</v>
      </c>
      <c r="L25" s="248">
        <v>0</v>
      </c>
      <c r="M25" s="247"/>
      <c r="N25" s="246">
        <v>0</v>
      </c>
      <c r="O25" s="246">
        <v>0</v>
      </c>
      <c r="P25" s="247"/>
      <c r="Q25" s="246">
        <v>0</v>
      </c>
      <c r="R25" s="246">
        <v>0</v>
      </c>
      <c r="S25" s="247"/>
      <c r="T25" s="248">
        <v>0</v>
      </c>
      <c r="U25" s="248">
        <v>0</v>
      </c>
      <c r="V25" s="247"/>
      <c r="W25" s="246">
        <v>0</v>
      </c>
      <c r="X25" s="246">
        <v>0</v>
      </c>
      <c r="Y25" s="247"/>
      <c r="Z25" s="246">
        <v>0</v>
      </c>
      <c r="AA25" s="246">
        <v>0</v>
      </c>
      <c r="AB25" s="247"/>
      <c r="AC25" s="246">
        <v>0</v>
      </c>
      <c r="AD25" s="246">
        <v>0</v>
      </c>
      <c r="AE25" s="259"/>
      <c r="AF25" s="246">
        <v>0</v>
      </c>
      <c r="AG25" s="246">
        <v>0</v>
      </c>
      <c r="AH25" s="247"/>
      <c r="AI25" s="246">
        <v>0</v>
      </c>
      <c r="AJ25" s="246">
        <v>0</v>
      </c>
      <c r="AK25" s="259"/>
      <c r="AL25" s="251">
        <v>0</v>
      </c>
      <c r="AM25" s="251">
        <v>0</v>
      </c>
      <c r="AN25" s="259"/>
      <c r="AO25" s="248">
        <f>AO24</f>
        <v>451.1</v>
      </c>
      <c r="AP25" s="246">
        <v>0</v>
      </c>
      <c r="AQ25" s="247">
        <f t="shared" si="48"/>
        <v>0</v>
      </c>
      <c r="AR25" s="323"/>
    </row>
    <row r="26" spans="1:44" ht="152.25" customHeight="1">
      <c r="A26" s="325"/>
      <c r="B26" s="327"/>
      <c r="C26" s="327"/>
      <c r="D26" s="254" t="s">
        <v>43</v>
      </c>
      <c r="E26" s="236">
        <f>H26+K26+N26+Q26+T26+W26+Z26+AC26+AF26+AI26+AL26+AO26</f>
        <v>1861.1</v>
      </c>
      <c r="F26" s="237">
        <f t="shared" si="45"/>
        <v>1410</v>
      </c>
      <c r="G26" s="239">
        <f t="shared" si="46"/>
        <v>0.75761646338187094</v>
      </c>
      <c r="H26" s="238">
        <f>H23</f>
        <v>1410</v>
      </c>
      <c r="I26" s="237">
        <f t="shared" si="49"/>
        <v>1410</v>
      </c>
      <c r="J26" s="239">
        <f t="shared" si="47"/>
        <v>1</v>
      </c>
      <c r="K26" s="241">
        <v>0</v>
      </c>
      <c r="L26" s="242">
        <v>0</v>
      </c>
      <c r="M26" s="239"/>
      <c r="N26" s="238">
        <v>0</v>
      </c>
      <c r="O26" s="237">
        <v>0</v>
      </c>
      <c r="P26" s="239"/>
      <c r="Q26" s="238">
        <v>0</v>
      </c>
      <c r="R26" s="237">
        <v>0</v>
      </c>
      <c r="S26" s="239"/>
      <c r="T26" s="241">
        <v>0</v>
      </c>
      <c r="U26" s="242">
        <v>0</v>
      </c>
      <c r="V26" s="239"/>
      <c r="W26" s="238">
        <v>0</v>
      </c>
      <c r="X26" s="237">
        <v>0</v>
      </c>
      <c r="Y26" s="239"/>
      <c r="Z26" s="238">
        <v>0</v>
      </c>
      <c r="AA26" s="237">
        <v>0</v>
      </c>
      <c r="AB26" s="239"/>
      <c r="AC26" s="238">
        <v>0</v>
      </c>
      <c r="AD26" s="237">
        <v>0</v>
      </c>
      <c r="AE26" s="265"/>
      <c r="AF26" s="238">
        <v>0</v>
      </c>
      <c r="AG26" s="237">
        <v>0</v>
      </c>
      <c r="AH26" s="239"/>
      <c r="AI26" s="238">
        <v>0</v>
      </c>
      <c r="AJ26" s="237">
        <v>0</v>
      </c>
      <c r="AK26" s="265"/>
      <c r="AL26" s="244">
        <v>0</v>
      </c>
      <c r="AM26" s="245">
        <v>0</v>
      </c>
      <c r="AN26" s="265"/>
      <c r="AO26" s="241">
        <f>AO23</f>
        <v>451.1</v>
      </c>
      <c r="AP26" s="237">
        <v>0</v>
      </c>
      <c r="AQ26" s="239">
        <f t="shared" si="48"/>
        <v>0</v>
      </c>
      <c r="AR26" s="323"/>
    </row>
    <row r="27" spans="1:44" s="267" customFormat="1" ht="20.25" customHeight="1">
      <c r="A27" s="377" t="s">
        <v>266</v>
      </c>
      <c r="B27" s="377"/>
      <c r="C27" s="377"/>
      <c r="D27" s="258" t="s">
        <v>41</v>
      </c>
      <c r="E27" s="246">
        <f>H27+K27+N27+Q27+T27+W27+Z27+AC27+AF27+AI27+AL27+AO27</f>
        <v>1861.1</v>
      </c>
      <c r="F27" s="246">
        <f t="shared" si="45"/>
        <v>1410</v>
      </c>
      <c r="G27" s="247">
        <f t="shared" si="46"/>
        <v>0.75761646338187094</v>
      </c>
      <c r="H27" s="246">
        <f>H23</f>
        <v>1410</v>
      </c>
      <c r="I27" s="246">
        <f t="shared" si="49"/>
        <v>1410</v>
      </c>
      <c r="J27" s="247">
        <f t="shared" si="47"/>
        <v>1</v>
      </c>
      <c r="K27" s="248">
        <v>0</v>
      </c>
      <c r="L27" s="248">
        <v>0</v>
      </c>
      <c r="M27" s="247"/>
      <c r="N27" s="246">
        <v>0</v>
      </c>
      <c r="O27" s="246">
        <v>0</v>
      </c>
      <c r="P27" s="247"/>
      <c r="Q27" s="246">
        <v>0</v>
      </c>
      <c r="R27" s="246">
        <v>0</v>
      </c>
      <c r="S27" s="247"/>
      <c r="T27" s="248">
        <v>0</v>
      </c>
      <c r="U27" s="248">
        <v>0</v>
      </c>
      <c r="V27" s="247"/>
      <c r="W27" s="246">
        <v>0</v>
      </c>
      <c r="X27" s="246">
        <v>0</v>
      </c>
      <c r="Y27" s="247"/>
      <c r="Z27" s="246">
        <v>0</v>
      </c>
      <c r="AA27" s="246">
        <v>0</v>
      </c>
      <c r="AB27" s="247"/>
      <c r="AC27" s="246">
        <v>0</v>
      </c>
      <c r="AD27" s="246">
        <v>0</v>
      </c>
      <c r="AE27" s="259"/>
      <c r="AF27" s="246">
        <v>0</v>
      </c>
      <c r="AG27" s="246">
        <v>0</v>
      </c>
      <c r="AH27" s="247"/>
      <c r="AI27" s="246">
        <v>0</v>
      </c>
      <c r="AJ27" s="246">
        <v>0</v>
      </c>
      <c r="AK27" s="259"/>
      <c r="AL27" s="251">
        <v>0</v>
      </c>
      <c r="AM27" s="251">
        <v>0</v>
      </c>
      <c r="AN27" s="259"/>
      <c r="AO27" s="248">
        <f>AO24</f>
        <v>451.1</v>
      </c>
      <c r="AP27" s="246">
        <v>0</v>
      </c>
      <c r="AQ27" s="247">
        <f t="shared" si="48"/>
        <v>0</v>
      </c>
      <c r="AR27" s="310"/>
    </row>
    <row r="28" spans="1:44" ht="19.7" customHeight="1">
      <c r="A28" s="377"/>
      <c r="B28" s="377"/>
      <c r="C28" s="377"/>
      <c r="D28" s="254" t="s">
        <v>43</v>
      </c>
      <c r="E28" s="236">
        <f>H28+K28+N28+Q28+T28+W28+Z28+AC28+AF28+AI28+AL28+AO28</f>
        <v>1861.1</v>
      </c>
      <c r="F28" s="237">
        <f t="shared" si="45"/>
        <v>1410</v>
      </c>
      <c r="G28" s="239">
        <f t="shared" si="46"/>
        <v>0.75761646338187094</v>
      </c>
      <c r="H28" s="238">
        <f>H23</f>
        <v>1410</v>
      </c>
      <c r="I28" s="237">
        <f t="shared" si="49"/>
        <v>1410</v>
      </c>
      <c r="J28" s="239">
        <f t="shared" si="47"/>
        <v>1</v>
      </c>
      <c r="K28" s="241">
        <v>0</v>
      </c>
      <c r="L28" s="242">
        <v>0</v>
      </c>
      <c r="M28" s="239"/>
      <c r="N28" s="238">
        <v>0</v>
      </c>
      <c r="O28" s="237">
        <v>0</v>
      </c>
      <c r="P28" s="239"/>
      <c r="Q28" s="238">
        <v>0</v>
      </c>
      <c r="R28" s="237">
        <v>0</v>
      </c>
      <c r="S28" s="239"/>
      <c r="T28" s="241">
        <v>0</v>
      </c>
      <c r="U28" s="242">
        <v>0</v>
      </c>
      <c r="V28" s="239"/>
      <c r="W28" s="238">
        <v>0</v>
      </c>
      <c r="X28" s="237">
        <v>0</v>
      </c>
      <c r="Y28" s="239"/>
      <c r="Z28" s="238">
        <v>0</v>
      </c>
      <c r="AA28" s="237">
        <v>0</v>
      </c>
      <c r="AB28" s="239"/>
      <c r="AC28" s="238">
        <v>0</v>
      </c>
      <c r="AD28" s="237">
        <v>0</v>
      </c>
      <c r="AE28" s="265"/>
      <c r="AF28" s="238">
        <v>0</v>
      </c>
      <c r="AG28" s="237">
        <v>0</v>
      </c>
      <c r="AH28" s="239"/>
      <c r="AI28" s="238">
        <v>0</v>
      </c>
      <c r="AJ28" s="237">
        <v>0</v>
      </c>
      <c r="AK28" s="265"/>
      <c r="AL28" s="244">
        <v>0</v>
      </c>
      <c r="AM28" s="245">
        <v>0</v>
      </c>
      <c r="AN28" s="265"/>
      <c r="AO28" s="241">
        <f>AO24</f>
        <v>451.1</v>
      </c>
      <c r="AP28" s="237">
        <v>0</v>
      </c>
      <c r="AQ28" s="239">
        <f t="shared" si="48"/>
        <v>0</v>
      </c>
      <c r="AR28" s="310"/>
    </row>
    <row r="29" spans="1:44" ht="15.75">
      <c r="A29" s="326" t="s">
        <v>290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</row>
    <row r="30" spans="1:44" s="261" customFormat="1" ht="22.7" customHeight="1">
      <c r="A30" s="313" t="s">
        <v>6</v>
      </c>
      <c r="B30" s="314" t="s">
        <v>301</v>
      </c>
      <c r="C30" s="327"/>
      <c r="D30" s="260" t="s">
        <v>41</v>
      </c>
      <c r="E30" s="246">
        <f t="shared" ref="E30:F41" ca="1" si="50">H30+K30+N30+Q30+T30+W30+Z30+AC30+AF30+AI30+AL30+AO30</f>
        <v>9804.2000000000007</v>
      </c>
      <c r="F30" s="246">
        <f t="shared" si="50"/>
        <v>2455.1</v>
      </c>
      <c r="G30" s="247">
        <f ca="1">F30/E30</f>
        <v>0.25040288855796494</v>
      </c>
      <c r="H30" s="246">
        <f>H31</f>
        <v>590</v>
      </c>
      <c r="I30" s="246">
        <f>I31</f>
        <v>842.4</v>
      </c>
      <c r="J30" s="247">
        <f>I30/H30</f>
        <v>1.4277966101694914</v>
      </c>
      <c r="K30" s="246">
        <f t="shared" ref="K30:L30" si="51">K31</f>
        <v>1691.2</v>
      </c>
      <c r="L30" s="246">
        <f t="shared" si="51"/>
        <v>1612.7</v>
      </c>
      <c r="M30" s="247">
        <f t="shared" ref="M30:M32" si="52">L30/K30</f>
        <v>0.95358325449385051</v>
      </c>
      <c r="N30" s="246">
        <f t="shared" ref="N30:O30" si="53">N31</f>
        <v>550</v>
      </c>
      <c r="O30" s="246">
        <f t="shared" si="53"/>
        <v>0</v>
      </c>
      <c r="P30" s="247">
        <f t="shared" ref="P30:P32" si="54">O30/N30</f>
        <v>0</v>
      </c>
      <c r="Q30" s="246">
        <f t="shared" ref="Q30:R30" si="55">Q31</f>
        <v>690</v>
      </c>
      <c r="R30" s="246">
        <f t="shared" si="55"/>
        <v>0</v>
      </c>
      <c r="S30" s="247">
        <f t="shared" ref="S30:S32" si="56">R30/Q30</f>
        <v>0</v>
      </c>
      <c r="T30" s="246">
        <f t="shared" ref="T30:U30" si="57">T31</f>
        <v>550</v>
      </c>
      <c r="U30" s="246">
        <f t="shared" si="57"/>
        <v>0</v>
      </c>
      <c r="V30" s="247">
        <f t="shared" ref="V30:V32" si="58">U30/T30</f>
        <v>0</v>
      </c>
      <c r="W30" s="246">
        <f t="shared" ref="W30:X30" ca="1" si="59">W31</f>
        <v>690</v>
      </c>
      <c r="X30" s="246">
        <f t="shared" si="59"/>
        <v>0</v>
      </c>
      <c r="Y30" s="247">
        <f t="shared" ref="Y30:Y32" ca="1" si="60">X30/W30</f>
        <v>0</v>
      </c>
      <c r="Z30" s="246">
        <f t="shared" ref="Z30:AA30" si="61">Z31</f>
        <v>550</v>
      </c>
      <c r="AA30" s="246">
        <f t="shared" si="61"/>
        <v>0</v>
      </c>
      <c r="AB30" s="247">
        <f t="shared" ref="AB30:AB32" si="62">AA30/Z30</f>
        <v>0</v>
      </c>
      <c r="AC30" s="246">
        <f t="shared" ref="AC30:AD30" si="63">AC31</f>
        <v>690</v>
      </c>
      <c r="AD30" s="246">
        <f t="shared" si="63"/>
        <v>0</v>
      </c>
      <c r="AE30" s="247">
        <f t="shared" ref="AE30:AE32" si="64">AD30/AC30</f>
        <v>0</v>
      </c>
      <c r="AF30" s="246">
        <f t="shared" ref="AF30:AG30" si="65">AF31</f>
        <v>550</v>
      </c>
      <c r="AG30" s="246">
        <f t="shared" si="65"/>
        <v>0</v>
      </c>
      <c r="AH30" s="247">
        <f t="shared" ref="AH30:AH32" si="66">AG30/AF30</f>
        <v>0</v>
      </c>
      <c r="AI30" s="246">
        <f t="shared" ref="AI30:AJ30" si="67">AI31</f>
        <v>650</v>
      </c>
      <c r="AJ30" s="246">
        <f t="shared" si="67"/>
        <v>0</v>
      </c>
      <c r="AK30" s="247">
        <f t="shared" ref="AK30:AK32" si="68">AJ30/AI30</f>
        <v>0</v>
      </c>
      <c r="AL30" s="246">
        <f t="shared" ref="AL30:AM30" si="69">AL31</f>
        <v>550</v>
      </c>
      <c r="AM30" s="246">
        <f t="shared" si="69"/>
        <v>0</v>
      </c>
      <c r="AN30" s="247">
        <f t="shared" ref="AN30:AN32" si="70">AM30/AL30</f>
        <v>0</v>
      </c>
      <c r="AO30" s="246">
        <f t="shared" ref="AO30:AP30" ca="1" si="71">AO31</f>
        <v>1482</v>
      </c>
      <c r="AP30" s="246">
        <f t="shared" si="71"/>
        <v>0</v>
      </c>
      <c r="AQ30" s="247">
        <f t="shared" ref="AQ30:AQ32" ca="1" si="72">AP30/AO30</f>
        <v>0</v>
      </c>
      <c r="AR30" s="314"/>
    </row>
    <row r="31" spans="1:44" ht="87" customHeight="1">
      <c r="A31" s="313"/>
      <c r="B31" s="314"/>
      <c r="C31" s="327"/>
      <c r="D31" s="268" t="s">
        <v>43</v>
      </c>
      <c r="E31" s="236">
        <f t="shared" ca="1" si="50"/>
        <v>9804.2000000000007</v>
      </c>
      <c r="F31" s="237">
        <f t="shared" si="50"/>
        <v>2455.1</v>
      </c>
      <c r="G31" s="239">
        <f t="shared" ref="G31:G41" ca="1" si="73">F31/E31</f>
        <v>0.25040288855796494</v>
      </c>
      <c r="H31" s="238">
        <f>H33+H35+H37+H39</f>
        <v>590</v>
      </c>
      <c r="I31" s="237">
        <f>I33+I35+I37+I39</f>
        <v>842.4</v>
      </c>
      <c r="J31" s="146">
        <f>I31/H31</f>
        <v>1.4277966101694914</v>
      </c>
      <c r="K31" s="238">
        <f t="shared" ref="K31:L31" si="74">K33+K35+K37+K39</f>
        <v>1691.2</v>
      </c>
      <c r="L31" s="237">
        <f t="shared" si="74"/>
        <v>1612.7</v>
      </c>
      <c r="M31" s="146">
        <f t="shared" si="52"/>
        <v>0.95358325449385051</v>
      </c>
      <c r="N31" s="238">
        <f t="shared" ref="N31:O31" si="75">N33+N35+N37+N39</f>
        <v>550</v>
      </c>
      <c r="O31" s="237">
        <f t="shared" si="75"/>
        <v>0</v>
      </c>
      <c r="P31" s="146">
        <f t="shared" si="54"/>
        <v>0</v>
      </c>
      <c r="Q31" s="238">
        <f t="shared" ref="Q31:R31" si="76">Q33+Q35+Q37+Q39</f>
        <v>690</v>
      </c>
      <c r="R31" s="237">
        <f t="shared" si="76"/>
        <v>0</v>
      </c>
      <c r="S31" s="146">
        <f t="shared" si="56"/>
        <v>0</v>
      </c>
      <c r="T31" s="238">
        <f t="shared" ref="T31:U31" si="77">T33+T35+T37+T39</f>
        <v>550</v>
      </c>
      <c r="U31" s="237">
        <f t="shared" si="77"/>
        <v>0</v>
      </c>
      <c r="V31" s="146">
        <f t="shared" si="58"/>
        <v>0</v>
      </c>
      <c r="W31" s="238">
        <f t="shared" ref="W31:X31" ca="1" si="78">W33+W35+W37+W39</f>
        <v>690</v>
      </c>
      <c r="X31" s="237">
        <f t="shared" si="78"/>
        <v>0</v>
      </c>
      <c r="Y31" s="146">
        <f t="shared" ca="1" si="60"/>
        <v>0</v>
      </c>
      <c r="Z31" s="238">
        <f t="shared" ref="Z31:AA31" si="79">Z33+Z35+Z37+Z39</f>
        <v>550</v>
      </c>
      <c r="AA31" s="237">
        <f t="shared" si="79"/>
        <v>0</v>
      </c>
      <c r="AB31" s="146">
        <f t="shared" si="62"/>
        <v>0</v>
      </c>
      <c r="AC31" s="238">
        <f t="shared" ref="AC31:AD31" si="80">AC33+AC35+AC37+AC39</f>
        <v>690</v>
      </c>
      <c r="AD31" s="237">
        <f t="shared" si="80"/>
        <v>0</v>
      </c>
      <c r="AE31" s="146">
        <f t="shared" si="64"/>
        <v>0</v>
      </c>
      <c r="AF31" s="238">
        <f t="shared" ref="AF31:AG31" si="81">AF33+AF35+AF37+AF39</f>
        <v>550</v>
      </c>
      <c r="AG31" s="237">
        <f t="shared" si="81"/>
        <v>0</v>
      </c>
      <c r="AH31" s="146">
        <f t="shared" si="66"/>
        <v>0</v>
      </c>
      <c r="AI31" s="238">
        <f t="shared" ref="AI31:AJ31" si="82">AI33+AI35+AI37+AI39</f>
        <v>650</v>
      </c>
      <c r="AJ31" s="237">
        <f t="shared" si="82"/>
        <v>0</v>
      </c>
      <c r="AK31" s="146">
        <f t="shared" si="68"/>
        <v>0</v>
      </c>
      <c r="AL31" s="238">
        <f t="shared" ref="AL31:AM31" si="83">AL33+AL35+AL37+AL39</f>
        <v>550</v>
      </c>
      <c r="AM31" s="237">
        <f t="shared" si="83"/>
        <v>0</v>
      </c>
      <c r="AN31" s="146">
        <f t="shared" si="70"/>
        <v>0</v>
      </c>
      <c r="AO31" s="238">
        <f t="shared" ref="AO31:AP31" ca="1" si="84">AO33+AO35+AO37+AO39</f>
        <v>1482</v>
      </c>
      <c r="AP31" s="237">
        <f t="shared" si="84"/>
        <v>0</v>
      </c>
      <c r="AQ31" s="146">
        <f t="shared" ca="1" si="72"/>
        <v>0</v>
      </c>
      <c r="AR31" s="314"/>
    </row>
    <row r="32" spans="1:44" ht="22.7" customHeight="1">
      <c r="A32" s="313" t="s">
        <v>292</v>
      </c>
      <c r="B32" s="314" t="s">
        <v>302</v>
      </c>
      <c r="C32" s="314"/>
      <c r="D32" s="260" t="s">
        <v>41</v>
      </c>
      <c r="E32" s="246">
        <f t="shared" ca="1" si="50"/>
        <v>7893</v>
      </c>
      <c r="F32" s="246">
        <f t="shared" si="50"/>
        <v>1388.3000000000002</v>
      </c>
      <c r="G32" s="247">
        <f t="shared" ca="1" si="73"/>
        <v>0.17587735968579754</v>
      </c>
      <c r="H32" s="246">
        <f>H33</f>
        <v>550</v>
      </c>
      <c r="I32" s="246">
        <f>I33</f>
        <v>829.6</v>
      </c>
      <c r="J32" s="247">
        <f>I32/H32</f>
        <v>1.5083636363636364</v>
      </c>
      <c r="K32" s="246">
        <f t="shared" ref="K32:L32" si="85">K33</f>
        <v>550</v>
      </c>
      <c r="L32" s="246">
        <f t="shared" si="85"/>
        <v>558.70000000000005</v>
      </c>
      <c r="M32" s="247">
        <f t="shared" si="52"/>
        <v>1.015818181818182</v>
      </c>
      <c r="N32" s="246">
        <f t="shared" ref="N32:O32" si="86">N33</f>
        <v>550</v>
      </c>
      <c r="O32" s="246">
        <f t="shared" si="86"/>
        <v>0</v>
      </c>
      <c r="P32" s="247">
        <f t="shared" si="54"/>
        <v>0</v>
      </c>
      <c r="Q32" s="246">
        <f t="shared" ref="Q32:R32" si="87">Q33</f>
        <v>550</v>
      </c>
      <c r="R32" s="246">
        <f t="shared" si="87"/>
        <v>0</v>
      </c>
      <c r="S32" s="247">
        <f t="shared" si="56"/>
        <v>0</v>
      </c>
      <c r="T32" s="246">
        <f t="shared" ref="T32:U32" si="88">T33</f>
        <v>550</v>
      </c>
      <c r="U32" s="246">
        <f t="shared" si="88"/>
        <v>0</v>
      </c>
      <c r="V32" s="247">
        <f t="shared" si="58"/>
        <v>0</v>
      </c>
      <c r="W32" s="246">
        <f t="shared" ref="W32:X32" ca="1" si="89">W33</f>
        <v>550</v>
      </c>
      <c r="X32" s="246">
        <f t="shared" si="89"/>
        <v>0</v>
      </c>
      <c r="Y32" s="247">
        <f t="shared" ca="1" si="60"/>
        <v>1.5083636363636364</v>
      </c>
      <c r="Z32" s="246">
        <f t="shared" ref="Z32:AA32" si="90">Z33</f>
        <v>550</v>
      </c>
      <c r="AA32" s="246">
        <f t="shared" si="90"/>
        <v>0</v>
      </c>
      <c r="AB32" s="247">
        <f t="shared" si="62"/>
        <v>0</v>
      </c>
      <c r="AC32" s="246">
        <f t="shared" ref="AC32:AD32" si="91">AC33</f>
        <v>550</v>
      </c>
      <c r="AD32" s="246">
        <f t="shared" si="91"/>
        <v>0</v>
      </c>
      <c r="AE32" s="247">
        <f t="shared" si="64"/>
        <v>0</v>
      </c>
      <c r="AF32" s="246">
        <f t="shared" ref="AF32:AG32" si="92">AF33</f>
        <v>550</v>
      </c>
      <c r="AG32" s="246">
        <f t="shared" si="92"/>
        <v>0</v>
      </c>
      <c r="AH32" s="247">
        <f t="shared" si="66"/>
        <v>0</v>
      </c>
      <c r="AI32" s="246">
        <f t="shared" ref="AI32:AJ32" si="93">AI33</f>
        <v>550</v>
      </c>
      <c r="AJ32" s="246">
        <f t="shared" si="93"/>
        <v>0</v>
      </c>
      <c r="AK32" s="247">
        <f t="shared" si="68"/>
        <v>0</v>
      </c>
      <c r="AL32" s="246">
        <f t="shared" ref="AL32:AM32" si="94">AL33</f>
        <v>550</v>
      </c>
      <c r="AM32" s="246">
        <f t="shared" si="94"/>
        <v>0</v>
      </c>
      <c r="AN32" s="247">
        <f t="shared" si="70"/>
        <v>0</v>
      </c>
      <c r="AO32" s="246">
        <f t="shared" ref="AO32:AP32" ca="1" si="95">AO33</f>
        <v>550</v>
      </c>
      <c r="AP32" s="246">
        <f t="shared" si="95"/>
        <v>0</v>
      </c>
      <c r="AQ32" s="247">
        <f t="shared" ca="1" si="72"/>
        <v>1.5083636363636364</v>
      </c>
      <c r="AR32" s="314"/>
    </row>
    <row r="33" spans="1:44" ht="153.75" customHeight="1">
      <c r="A33" s="313"/>
      <c r="B33" s="314"/>
      <c r="C33" s="314"/>
      <c r="D33" s="268" t="s">
        <v>43</v>
      </c>
      <c r="E33" s="236">
        <f t="shared" ref="E33:E41" ca="1" si="96">H33+K33+N33+Q33+T33+W33+Z33+AC33+AF33+AI33+AL33+AO33</f>
        <v>7893</v>
      </c>
      <c r="F33" s="237">
        <f t="shared" si="50"/>
        <v>1388.3000000000002</v>
      </c>
      <c r="G33" s="239">
        <f t="shared" ca="1" si="73"/>
        <v>0.17587735968579754</v>
      </c>
      <c r="H33" s="263">
        <v>550</v>
      </c>
      <c r="I33" s="237">
        <v>829.6</v>
      </c>
      <c r="J33" s="239">
        <f>I33/H33</f>
        <v>1.5083636363636364</v>
      </c>
      <c r="K33" s="241">
        <v>550</v>
      </c>
      <c r="L33" s="242">
        <v>558.70000000000005</v>
      </c>
      <c r="M33" s="239">
        <f t="shared" ref="M33:M41" si="97">L33/K33</f>
        <v>1.015818181818182</v>
      </c>
      <c r="N33" s="238">
        <v>550</v>
      </c>
      <c r="O33" s="237">
        <v>0</v>
      </c>
      <c r="P33" s="239"/>
      <c r="Q33" s="238">
        <v>550</v>
      </c>
      <c r="R33" s="237">
        <v>0</v>
      </c>
      <c r="S33" s="239"/>
      <c r="T33" s="241">
        <v>550</v>
      </c>
      <c r="U33" s="242">
        <v>0</v>
      </c>
      <c r="V33" s="239"/>
      <c r="W33" s="238">
        <f ca="1">W32</f>
        <v>550</v>
      </c>
      <c r="X33" s="237">
        <v>0</v>
      </c>
      <c r="Y33" s="239"/>
      <c r="Z33" s="238">
        <v>550</v>
      </c>
      <c r="AA33" s="237"/>
      <c r="AB33" s="239"/>
      <c r="AC33" s="238">
        <v>550</v>
      </c>
      <c r="AD33" s="237">
        <v>0</v>
      </c>
      <c r="AE33" s="265"/>
      <c r="AF33" s="238">
        <v>550</v>
      </c>
      <c r="AG33" s="237">
        <v>0</v>
      </c>
      <c r="AH33" s="239"/>
      <c r="AI33" s="238">
        <v>550</v>
      </c>
      <c r="AJ33" s="237">
        <v>0</v>
      </c>
      <c r="AK33" s="265"/>
      <c r="AL33" s="244">
        <v>550</v>
      </c>
      <c r="AM33" s="245">
        <v>0</v>
      </c>
      <c r="AN33" s="265"/>
      <c r="AO33" s="241">
        <f ca="1">AO32</f>
        <v>1272</v>
      </c>
      <c r="AP33" s="237">
        <v>0</v>
      </c>
      <c r="AQ33" s="239"/>
      <c r="AR33" s="314"/>
    </row>
    <row r="34" spans="1:44" ht="22.15" customHeight="1">
      <c r="A34" s="313" t="s">
        <v>293</v>
      </c>
      <c r="B34" s="314" t="s">
        <v>303</v>
      </c>
      <c r="C34" s="314"/>
      <c r="D34" s="260" t="s">
        <v>41</v>
      </c>
      <c r="E34" s="246">
        <f t="shared" si="96"/>
        <v>670</v>
      </c>
      <c r="F34" s="246">
        <f t="shared" si="50"/>
        <v>0</v>
      </c>
      <c r="G34" s="247">
        <f>F34/E34</f>
        <v>0</v>
      </c>
      <c r="H34" s="246">
        <v>0</v>
      </c>
      <c r="I34" s="246">
        <v>0</v>
      </c>
      <c r="J34" s="247"/>
      <c r="K34" s="248">
        <v>100</v>
      </c>
      <c r="L34" s="248">
        <v>0</v>
      </c>
      <c r="M34" s="247">
        <f t="shared" si="97"/>
        <v>0</v>
      </c>
      <c r="N34" s="246">
        <v>0</v>
      </c>
      <c r="O34" s="246">
        <v>0</v>
      </c>
      <c r="P34" s="247"/>
      <c r="Q34" s="246">
        <v>100</v>
      </c>
      <c r="R34" s="246">
        <v>0</v>
      </c>
      <c r="S34" s="247"/>
      <c r="T34" s="248">
        <v>0</v>
      </c>
      <c r="U34" s="248">
        <v>0</v>
      </c>
      <c r="V34" s="247"/>
      <c r="W34" s="246">
        <v>100</v>
      </c>
      <c r="X34" s="246">
        <v>0</v>
      </c>
      <c r="Y34" s="247"/>
      <c r="Z34" s="246">
        <v>0</v>
      </c>
      <c r="AA34" s="246">
        <v>0</v>
      </c>
      <c r="AB34" s="247"/>
      <c r="AC34" s="246">
        <v>100</v>
      </c>
      <c r="AD34" s="246">
        <v>0</v>
      </c>
      <c r="AE34" s="259"/>
      <c r="AF34" s="246">
        <v>0</v>
      </c>
      <c r="AG34" s="246">
        <v>0</v>
      </c>
      <c r="AH34" s="247"/>
      <c r="AI34" s="246">
        <v>100</v>
      </c>
      <c r="AJ34" s="246">
        <v>0</v>
      </c>
      <c r="AK34" s="259"/>
      <c r="AL34" s="251">
        <v>0</v>
      </c>
      <c r="AM34" s="251">
        <v>0</v>
      </c>
      <c r="AN34" s="259"/>
      <c r="AO34" s="248">
        <v>170</v>
      </c>
      <c r="AP34" s="246">
        <v>0</v>
      </c>
      <c r="AQ34" s="247"/>
      <c r="AR34" s="314"/>
    </row>
    <row r="35" spans="1:44" ht="106.5" customHeight="1">
      <c r="A35" s="313"/>
      <c r="B35" s="314"/>
      <c r="C35" s="314"/>
      <c r="D35" s="268" t="s">
        <v>43</v>
      </c>
      <c r="E35" s="236">
        <f t="shared" si="96"/>
        <v>670</v>
      </c>
      <c r="F35" s="237">
        <f t="shared" si="50"/>
        <v>0</v>
      </c>
      <c r="G35" s="239">
        <f>F35/E35</f>
        <v>0</v>
      </c>
      <c r="H35" s="238">
        <f>H34</f>
        <v>0</v>
      </c>
      <c r="I35" s="237">
        <v>0</v>
      </c>
      <c r="J35" s="239"/>
      <c r="K35" s="241">
        <f>K34</f>
        <v>100</v>
      </c>
      <c r="L35" s="242">
        <v>0</v>
      </c>
      <c r="M35" s="239">
        <f t="shared" si="97"/>
        <v>0</v>
      </c>
      <c r="N35" s="238">
        <f>N34</f>
        <v>0</v>
      </c>
      <c r="O35" s="237">
        <v>0</v>
      </c>
      <c r="P35" s="239"/>
      <c r="Q35" s="238">
        <f>Q34</f>
        <v>100</v>
      </c>
      <c r="R35" s="237">
        <v>0</v>
      </c>
      <c r="S35" s="239"/>
      <c r="T35" s="241">
        <f>T34</f>
        <v>0</v>
      </c>
      <c r="U35" s="242">
        <v>0</v>
      </c>
      <c r="V35" s="239"/>
      <c r="W35" s="238">
        <f>W34</f>
        <v>100</v>
      </c>
      <c r="X35" s="237">
        <v>0</v>
      </c>
      <c r="Y35" s="239"/>
      <c r="Z35" s="238">
        <f>Z34</f>
        <v>0</v>
      </c>
      <c r="AA35" s="237"/>
      <c r="AB35" s="239"/>
      <c r="AC35" s="238">
        <f>AC34</f>
        <v>100</v>
      </c>
      <c r="AD35" s="237">
        <v>0</v>
      </c>
      <c r="AE35" s="265"/>
      <c r="AF35" s="238">
        <f>AF34</f>
        <v>0</v>
      </c>
      <c r="AG35" s="237">
        <v>0</v>
      </c>
      <c r="AH35" s="239"/>
      <c r="AI35" s="238">
        <f>AI34</f>
        <v>100</v>
      </c>
      <c r="AJ35" s="237">
        <v>0</v>
      </c>
      <c r="AK35" s="265"/>
      <c r="AL35" s="244">
        <f>AL34</f>
        <v>0</v>
      </c>
      <c r="AM35" s="245">
        <v>0</v>
      </c>
      <c r="AN35" s="265"/>
      <c r="AO35" s="241">
        <f>AO34</f>
        <v>170</v>
      </c>
      <c r="AP35" s="237">
        <v>0</v>
      </c>
      <c r="AQ35" s="239"/>
      <c r="AR35" s="314"/>
    </row>
    <row r="36" spans="1:44" ht="22.15" customHeight="1">
      <c r="A36" s="313" t="s">
        <v>294</v>
      </c>
      <c r="B36" s="314" t="s">
        <v>304</v>
      </c>
      <c r="C36" s="314"/>
      <c r="D36" s="260" t="s">
        <v>41</v>
      </c>
      <c r="E36" s="246">
        <f t="shared" si="96"/>
        <v>200</v>
      </c>
      <c r="F36" s="246">
        <f t="shared" si="50"/>
        <v>25.6</v>
      </c>
      <c r="G36" s="247">
        <f t="shared" si="73"/>
        <v>0.128</v>
      </c>
      <c r="H36" s="246">
        <v>40</v>
      </c>
      <c r="I36" s="246">
        <v>12.8</v>
      </c>
      <c r="J36" s="247"/>
      <c r="K36" s="248">
        <v>0</v>
      </c>
      <c r="L36" s="248">
        <f>L37</f>
        <v>12.8</v>
      </c>
      <c r="M36" s="247" t="e">
        <f t="shared" si="97"/>
        <v>#DIV/0!</v>
      </c>
      <c r="N36" s="246">
        <v>0</v>
      </c>
      <c r="O36" s="246">
        <v>0</v>
      </c>
      <c r="P36" s="247"/>
      <c r="Q36" s="246">
        <v>40</v>
      </c>
      <c r="R36" s="246">
        <v>0</v>
      </c>
      <c r="S36" s="247"/>
      <c r="T36" s="248">
        <v>0</v>
      </c>
      <c r="U36" s="248">
        <v>0</v>
      </c>
      <c r="V36" s="247"/>
      <c r="W36" s="246">
        <v>40</v>
      </c>
      <c r="X36" s="246">
        <v>0</v>
      </c>
      <c r="Y36" s="247"/>
      <c r="Z36" s="246">
        <v>0</v>
      </c>
      <c r="AA36" s="246">
        <v>0</v>
      </c>
      <c r="AB36" s="247"/>
      <c r="AC36" s="246">
        <v>40</v>
      </c>
      <c r="AD36" s="246">
        <v>0</v>
      </c>
      <c r="AE36" s="259"/>
      <c r="AF36" s="246">
        <v>0</v>
      </c>
      <c r="AG36" s="246">
        <v>0</v>
      </c>
      <c r="AH36" s="247"/>
      <c r="AI36" s="246">
        <v>0</v>
      </c>
      <c r="AJ36" s="246">
        <v>0</v>
      </c>
      <c r="AK36" s="259"/>
      <c r="AL36" s="251">
        <v>0</v>
      </c>
      <c r="AM36" s="251">
        <v>0</v>
      </c>
      <c r="AN36" s="259"/>
      <c r="AO36" s="248">
        <v>40</v>
      </c>
      <c r="AP36" s="246">
        <v>0</v>
      </c>
      <c r="AQ36" s="247"/>
      <c r="AR36" s="314"/>
    </row>
    <row r="37" spans="1:44" ht="74.25" customHeight="1">
      <c r="A37" s="313"/>
      <c r="B37" s="314"/>
      <c r="C37" s="314"/>
      <c r="D37" s="268" t="s">
        <v>43</v>
      </c>
      <c r="E37" s="236">
        <f t="shared" si="96"/>
        <v>200</v>
      </c>
      <c r="F37" s="237">
        <f t="shared" si="50"/>
        <v>25.6</v>
      </c>
      <c r="G37" s="239">
        <f t="shared" si="73"/>
        <v>0.128</v>
      </c>
      <c r="H37" s="238">
        <f>H36</f>
        <v>40</v>
      </c>
      <c r="I37" s="237">
        <v>12.8</v>
      </c>
      <c r="J37" s="239"/>
      <c r="K37" s="241">
        <f>K36</f>
        <v>0</v>
      </c>
      <c r="L37" s="242">
        <v>12.8</v>
      </c>
      <c r="M37" s="247" t="e">
        <f t="shared" si="97"/>
        <v>#DIV/0!</v>
      </c>
      <c r="N37" s="238">
        <f>N36</f>
        <v>0</v>
      </c>
      <c r="O37" s="237">
        <v>0</v>
      </c>
      <c r="P37" s="239"/>
      <c r="Q37" s="238">
        <f>Q36</f>
        <v>40</v>
      </c>
      <c r="R37" s="237">
        <v>0</v>
      </c>
      <c r="S37" s="239"/>
      <c r="T37" s="241">
        <f>T36</f>
        <v>0</v>
      </c>
      <c r="U37" s="242">
        <v>0</v>
      </c>
      <c r="V37" s="239"/>
      <c r="W37" s="238">
        <f>W36</f>
        <v>40</v>
      </c>
      <c r="X37" s="237">
        <v>0</v>
      </c>
      <c r="Y37" s="239"/>
      <c r="Z37" s="238">
        <f>Z36</f>
        <v>0</v>
      </c>
      <c r="AA37" s="237"/>
      <c r="AB37" s="239"/>
      <c r="AC37" s="238">
        <f>AC36</f>
        <v>40</v>
      </c>
      <c r="AD37" s="237">
        <v>0</v>
      </c>
      <c r="AE37" s="265"/>
      <c r="AF37" s="238">
        <f>AF36</f>
        <v>0</v>
      </c>
      <c r="AG37" s="237">
        <v>0</v>
      </c>
      <c r="AH37" s="239"/>
      <c r="AI37" s="238">
        <f>AI36</f>
        <v>0</v>
      </c>
      <c r="AJ37" s="237">
        <v>0</v>
      </c>
      <c r="AK37" s="265"/>
      <c r="AL37" s="244">
        <f>AL36</f>
        <v>0</v>
      </c>
      <c r="AM37" s="245">
        <v>0</v>
      </c>
      <c r="AN37" s="265"/>
      <c r="AO37" s="241">
        <f>AO36</f>
        <v>40</v>
      </c>
      <c r="AP37" s="237">
        <v>0</v>
      </c>
      <c r="AQ37" s="239"/>
      <c r="AR37" s="314"/>
    </row>
    <row r="38" spans="1:44" ht="49.9" customHeight="1">
      <c r="A38" s="325" t="s">
        <v>298</v>
      </c>
      <c r="B38" s="314" t="s">
        <v>305</v>
      </c>
      <c r="C38" s="269"/>
      <c r="D38" s="266" t="s">
        <v>41</v>
      </c>
      <c r="E38" s="246">
        <f t="shared" si="96"/>
        <v>1041.2</v>
      </c>
      <c r="F38" s="246">
        <f t="shared" si="50"/>
        <v>1041.2</v>
      </c>
      <c r="G38" s="247">
        <f t="shared" si="73"/>
        <v>1</v>
      </c>
      <c r="H38" s="246">
        <v>0</v>
      </c>
      <c r="I38" s="246">
        <v>0</v>
      </c>
      <c r="J38" s="247"/>
      <c r="K38" s="246">
        <v>1041.2</v>
      </c>
      <c r="L38" s="246">
        <v>1041.2</v>
      </c>
      <c r="M38" s="247">
        <f>L38/K38</f>
        <v>1</v>
      </c>
      <c r="N38" s="246"/>
      <c r="O38" s="246"/>
      <c r="P38" s="247"/>
      <c r="Q38" s="246"/>
      <c r="R38" s="246"/>
      <c r="S38" s="247"/>
      <c r="T38" s="248"/>
      <c r="U38" s="248"/>
      <c r="V38" s="247"/>
      <c r="W38" s="246"/>
      <c r="X38" s="246"/>
      <c r="Y38" s="247"/>
      <c r="Z38" s="246"/>
      <c r="AA38" s="246"/>
      <c r="AB38" s="247"/>
      <c r="AC38" s="246"/>
      <c r="AD38" s="246"/>
      <c r="AE38" s="259"/>
      <c r="AF38" s="246"/>
      <c r="AG38" s="246"/>
      <c r="AH38" s="247"/>
      <c r="AI38" s="246"/>
      <c r="AJ38" s="246"/>
      <c r="AK38" s="259"/>
      <c r="AL38" s="251"/>
      <c r="AM38" s="251"/>
      <c r="AN38" s="259"/>
      <c r="AO38" s="248"/>
      <c r="AP38" s="246"/>
      <c r="AQ38" s="247"/>
      <c r="AR38" s="321"/>
    </row>
    <row r="39" spans="1:44" ht="49.9" customHeight="1">
      <c r="A39" s="381"/>
      <c r="B39" s="382"/>
      <c r="C39" s="269"/>
      <c r="D39" s="268" t="s">
        <v>43</v>
      </c>
      <c r="E39" s="236">
        <f t="shared" si="96"/>
        <v>1041.2</v>
      </c>
      <c r="F39" s="237">
        <f t="shared" si="50"/>
        <v>1041.2</v>
      </c>
      <c r="G39" s="239">
        <f t="shared" si="73"/>
        <v>1</v>
      </c>
      <c r="H39" s="238">
        <v>0</v>
      </c>
      <c r="I39" s="237">
        <v>0</v>
      </c>
      <c r="J39" s="239"/>
      <c r="K39" s="241">
        <f>K38</f>
        <v>1041.2</v>
      </c>
      <c r="L39" s="242">
        <f>L38</f>
        <v>1041.2</v>
      </c>
      <c r="M39" s="239">
        <f>L39/K39</f>
        <v>1</v>
      </c>
      <c r="N39" s="238"/>
      <c r="O39" s="237"/>
      <c r="P39" s="239"/>
      <c r="Q39" s="238"/>
      <c r="R39" s="237"/>
      <c r="S39" s="239"/>
      <c r="T39" s="241"/>
      <c r="U39" s="242"/>
      <c r="V39" s="239"/>
      <c r="W39" s="238"/>
      <c r="X39" s="237"/>
      <c r="Y39" s="239"/>
      <c r="Z39" s="238"/>
      <c r="AA39" s="237"/>
      <c r="AB39" s="239"/>
      <c r="AC39" s="238"/>
      <c r="AD39" s="237"/>
      <c r="AE39" s="265"/>
      <c r="AF39" s="238"/>
      <c r="AG39" s="237"/>
      <c r="AH39" s="239"/>
      <c r="AI39" s="238"/>
      <c r="AJ39" s="237"/>
      <c r="AK39" s="265"/>
      <c r="AL39" s="244"/>
      <c r="AM39" s="245"/>
      <c r="AN39" s="265"/>
      <c r="AO39" s="241"/>
      <c r="AP39" s="237"/>
      <c r="AQ39" s="239"/>
      <c r="AR39" s="322"/>
    </row>
    <row r="40" spans="1:44" ht="21" customHeight="1">
      <c r="A40" s="378" t="s">
        <v>267</v>
      </c>
      <c r="B40" s="378"/>
      <c r="C40" s="378"/>
      <c r="D40" s="260" t="s">
        <v>41</v>
      </c>
      <c r="E40" s="246">
        <f t="shared" ca="1" si="96"/>
        <v>9804.2000000000007</v>
      </c>
      <c r="F40" s="246">
        <f t="shared" si="50"/>
        <v>2455.1</v>
      </c>
      <c r="G40" s="247">
        <f t="shared" ca="1" si="73"/>
        <v>0.25040288855796494</v>
      </c>
      <c r="H40" s="246">
        <f>H30</f>
        <v>590</v>
      </c>
      <c r="I40" s="246">
        <f>I31</f>
        <v>842.4</v>
      </c>
      <c r="J40" s="247"/>
      <c r="K40" s="248">
        <f>K30</f>
        <v>1691.2</v>
      </c>
      <c r="L40" s="248">
        <f>L30</f>
        <v>1612.7</v>
      </c>
      <c r="M40" s="247">
        <f t="shared" si="97"/>
        <v>0.95358325449385051</v>
      </c>
      <c r="N40" s="246">
        <f>N30</f>
        <v>550</v>
      </c>
      <c r="O40" s="246">
        <f>O30</f>
        <v>0</v>
      </c>
      <c r="P40" s="247"/>
      <c r="Q40" s="246">
        <f>Q30</f>
        <v>690</v>
      </c>
      <c r="R40" s="246">
        <f>R30</f>
        <v>0</v>
      </c>
      <c r="S40" s="247"/>
      <c r="T40" s="248">
        <f>T30</f>
        <v>550</v>
      </c>
      <c r="U40" s="248">
        <f>U30</f>
        <v>0</v>
      </c>
      <c r="V40" s="247"/>
      <c r="W40" s="246">
        <f ca="1">W30</f>
        <v>690</v>
      </c>
      <c r="X40" s="246">
        <f>X30</f>
        <v>0</v>
      </c>
      <c r="Y40" s="247"/>
      <c r="Z40" s="246">
        <f>Z30</f>
        <v>550</v>
      </c>
      <c r="AA40" s="246">
        <f>AA30</f>
        <v>0</v>
      </c>
      <c r="AB40" s="247"/>
      <c r="AC40" s="246">
        <f>AC30</f>
        <v>690</v>
      </c>
      <c r="AD40" s="246">
        <f>AD30</f>
        <v>0</v>
      </c>
      <c r="AE40" s="259"/>
      <c r="AF40" s="246">
        <f>AF30</f>
        <v>550</v>
      </c>
      <c r="AG40" s="246">
        <f>AG30</f>
        <v>0</v>
      </c>
      <c r="AH40" s="247"/>
      <c r="AI40" s="246">
        <f>AI30</f>
        <v>650</v>
      </c>
      <c r="AJ40" s="246">
        <f>AJ30</f>
        <v>0</v>
      </c>
      <c r="AK40" s="259"/>
      <c r="AL40" s="251">
        <f>AL30</f>
        <v>550</v>
      </c>
      <c r="AM40" s="251">
        <f>AM30</f>
        <v>0</v>
      </c>
      <c r="AN40" s="259"/>
      <c r="AO40" s="248">
        <f ca="1">AO30</f>
        <v>1482</v>
      </c>
      <c r="AP40" s="246">
        <f>AP30</f>
        <v>0</v>
      </c>
      <c r="AQ40" s="247"/>
      <c r="AR40" s="311"/>
    </row>
    <row r="41" spans="1:44" ht="21" customHeight="1">
      <c r="A41" s="378"/>
      <c r="B41" s="378"/>
      <c r="C41" s="378"/>
      <c r="D41" s="268" t="s">
        <v>43</v>
      </c>
      <c r="E41" s="236">
        <f t="shared" ca="1" si="96"/>
        <v>9804.2000000000007</v>
      </c>
      <c r="F41" s="237">
        <f t="shared" si="50"/>
        <v>2455.1</v>
      </c>
      <c r="G41" s="239">
        <f t="shared" ca="1" si="73"/>
        <v>0.25040288855796494</v>
      </c>
      <c r="H41" s="238">
        <f>H40</f>
        <v>590</v>
      </c>
      <c r="I41" s="237">
        <f>I40</f>
        <v>842.4</v>
      </c>
      <c r="J41" s="239"/>
      <c r="K41" s="241">
        <f t="shared" ref="K41:AP41" si="98">K40</f>
        <v>1691.2</v>
      </c>
      <c r="L41" s="242">
        <f t="shared" si="98"/>
        <v>1612.7</v>
      </c>
      <c r="M41" s="239">
        <f t="shared" si="97"/>
        <v>0.95358325449385051</v>
      </c>
      <c r="N41" s="238">
        <f t="shared" si="98"/>
        <v>550</v>
      </c>
      <c r="O41" s="237">
        <f t="shared" si="98"/>
        <v>0</v>
      </c>
      <c r="P41" s="239"/>
      <c r="Q41" s="238">
        <f t="shared" si="98"/>
        <v>690</v>
      </c>
      <c r="R41" s="237">
        <f t="shared" si="98"/>
        <v>0</v>
      </c>
      <c r="S41" s="239"/>
      <c r="T41" s="241">
        <f t="shared" si="98"/>
        <v>550</v>
      </c>
      <c r="U41" s="242">
        <f t="shared" si="98"/>
        <v>0</v>
      </c>
      <c r="V41" s="239"/>
      <c r="W41" s="238">
        <f t="shared" ca="1" si="98"/>
        <v>690</v>
      </c>
      <c r="X41" s="237">
        <f t="shared" si="98"/>
        <v>0</v>
      </c>
      <c r="Y41" s="239"/>
      <c r="Z41" s="238">
        <f t="shared" si="98"/>
        <v>550</v>
      </c>
      <c r="AA41" s="237">
        <f t="shared" si="98"/>
        <v>0</v>
      </c>
      <c r="AB41" s="239"/>
      <c r="AC41" s="238">
        <f t="shared" si="98"/>
        <v>690</v>
      </c>
      <c r="AD41" s="237">
        <f t="shared" si="98"/>
        <v>0</v>
      </c>
      <c r="AE41" s="265"/>
      <c r="AF41" s="238">
        <f t="shared" si="98"/>
        <v>550</v>
      </c>
      <c r="AG41" s="237">
        <f t="shared" si="98"/>
        <v>0</v>
      </c>
      <c r="AH41" s="239"/>
      <c r="AI41" s="238">
        <f t="shared" si="98"/>
        <v>650</v>
      </c>
      <c r="AJ41" s="237">
        <f t="shared" si="98"/>
        <v>0</v>
      </c>
      <c r="AK41" s="265"/>
      <c r="AL41" s="244">
        <f t="shared" si="98"/>
        <v>550</v>
      </c>
      <c r="AM41" s="245">
        <f t="shared" si="98"/>
        <v>0</v>
      </c>
      <c r="AN41" s="265"/>
      <c r="AO41" s="241">
        <f t="shared" ca="1" si="98"/>
        <v>1482</v>
      </c>
      <c r="AP41" s="237">
        <f t="shared" si="98"/>
        <v>0</v>
      </c>
      <c r="AQ41" s="239"/>
      <c r="AR41" s="311"/>
    </row>
    <row r="42" spans="1:44" s="108" customFormat="1" ht="15.75">
      <c r="A42" s="312" t="s">
        <v>295</v>
      </c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2"/>
      <c r="AO42" s="312"/>
      <c r="AP42" s="312"/>
      <c r="AQ42" s="312"/>
      <c r="AR42" s="312"/>
    </row>
    <row r="43" spans="1:44" s="261" customFormat="1" ht="22.15" customHeight="1">
      <c r="A43" s="313" t="s">
        <v>16</v>
      </c>
      <c r="B43" s="314" t="s">
        <v>306</v>
      </c>
      <c r="C43" s="314"/>
      <c r="D43" s="260" t="s">
        <v>41</v>
      </c>
      <c r="E43" s="246">
        <v>47792.6</v>
      </c>
      <c r="F43" s="246">
        <f>869.9+4534.5</f>
        <v>5404.4</v>
      </c>
      <c r="G43" s="247">
        <f>F43/E43</f>
        <v>0.11308026765649912</v>
      </c>
      <c r="H43" s="246" t="s">
        <v>269</v>
      </c>
      <c r="I43" s="246" t="s">
        <v>269</v>
      </c>
      <c r="J43" s="247" t="s">
        <v>269</v>
      </c>
      <c r="K43" s="248" t="s">
        <v>269</v>
      </c>
      <c r="L43" s="248" t="s">
        <v>269</v>
      </c>
      <c r="M43" s="247" t="s">
        <v>269</v>
      </c>
      <c r="N43" s="246" t="s">
        <v>269</v>
      </c>
      <c r="O43" s="246" t="s">
        <v>269</v>
      </c>
      <c r="P43" s="247" t="s">
        <v>269</v>
      </c>
      <c r="Q43" s="246" t="s">
        <v>269</v>
      </c>
      <c r="R43" s="246" t="s">
        <v>269</v>
      </c>
      <c r="S43" s="247" t="s">
        <v>269</v>
      </c>
      <c r="T43" s="248" t="s">
        <v>269</v>
      </c>
      <c r="U43" s="248" t="s">
        <v>269</v>
      </c>
      <c r="V43" s="247" t="s">
        <v>269</v>
      </c>
      <c r="W43" s="246" t="s">
        <v>269</v>
      </c>
      <c r="X43" s="246" t="s">
        <v>269</v>
      </c>
      <c r="Y43" s="247" t="s">
        <v>269</v>
      </c>
      <c r="Z43" s="246" t="s">
        <v>269</v>
      </c>
      <c r="AA43" s="246" t="s">
        <v>269</v>
      </c>
      <c r="AB43" s="247" t="s">
        <v>269</v>
      </c>
      <c r="AC43" s="246" t="s">
        <v>269</v>
      </c>
      <c r="AD43" s="246" t="s">
        <v>269</v>
      </c>
      <c r="AE43" s="259" t="s">
        <v>269</v>
      </c>
      <c r="AF43" s="246" t="s">
        <v>269</v>
      </c>
      <c r="AG43" s="246" t="s">
        <v>269</v>
      </c>
      <c r="AH43" s="247" t="s">
        <v>269</v>
      </c>
      <c r="AI43" s="246" t="s">
        <v>269</v>
      </c>
      <c r="AJ43" s="246" t="s">
        <v>269</v>
      </c>
      <c r="AK43" s="259" t="s">
        <v>269</v>
      </c>
      <c r="AL43" s="251" t="s">
        <v>269</v>
      </c>
      <c r="AM43" s="251" t="s">
        <v>269</v>
      </c>
      <c r="AN43" s="259" t="s">
        <v>269</v>
      </c>
      <c r="AO43" s="248" t="s">
        <v>269</v>
      </c>
      <c r="AP43" s="246" t="s">
        <v>269</v>
      </c>
      <c r="AQ43" s="247" t="s">
        <v>269</v>
      </c>
      <c r="AR43" s="314"/>
    </row>
    <row r="44" spans="1:44" ht="136.5" customHeight="1">
      <c r="A44" s="313"/>
      <c r="B44" s="314"/>
      <c r="C44" s="314"/>
      <c r="D44" s="268" t="s">
        <v>43</v>
      </c>
      <c r="E44" s="236">
        <f>E43</f>
        <v>47792.6</v>
      </c>
      <c r="F44" s="237">
        <f>F43</f>
        <v>5404.4</v>
      </c>
      <c r="G44" s="239">
        <f t="shared" ref="G44:G46" si="99">F44/E44</f>
        <v>0.11308026765649912</v>
      </c>
      <c r="H44" s="174" t="s">
        <v>269</v>
      </c>
      <c r="I44" s="168" t="s">
        <v>269</v>
      </c>
      <c r="J44" s="146" t="s">
        <v>269</v>
      </c>
      <c r="K44" s="161" t="s">
        <v>269</v>
      </c>
      <c r="L44" s="178" t="s">
        <v>269</v>
      </c>
      <c r="M44" s="146" t="s">
        <v>269</v>
      </c>
      <c r="N44" s="174" t="s">
        <v>269</v>
      </c>
      <c r="O44" s="168" t="s">
        <v>269</v>
      </c>
      <c r="P44" s="146" t="s">
        <v>269</v>
      </c>
      <c r="Q44" s="174" t="s">
        <v>269</v>
      </c>
      <c r="R44" s="168" t="s">
        <v>269</v>
      </c>
      <c r="S44" s="146" t="s">
        <v>269</v>
      </c>
      <c r="T44" s="161" t="s">
        <v>269</v>
      </c>
      <c r="U44" s="178" t="s">
        <v>269</v>
      </c>
      <c r="V44" s="146" t="s">
        <v>269</v>
      </c>
      <c r="W44" s="174" t="s">
        <v>269</v>
      </c>
      <c r="X44" s="168" t="s">
        <v>269</v>
      </c>
      <c r="Y44" s="146" t="s">
        <v>269</v>
      </c>
      <c r="Z44" s="174" t="s">
        <v>269</v>
      </c>
      <c r="AA44" s="168" t="s">
        <v>269</v>
      </c>
      <c r="AB44" s="146" t="s">
        <v>269</v>
      </c>
      <c r="AC44" s="174" t="s">
        <v>269</v>
      </c>
      <c r="AD44" s="168" t="s">
        <v>269</v>
      </c>
      <c r="AE44" s="141" t="s">
        <v>269</v>
      </c>
      <c r="AF44" s="174" t="s">
        <v>269</v>
      </c>
      <c r="AG44" s="168" t="s">
        <v>269</v>
      </c>
      <c r="AH44" s="146" t="s">
        <v>269</v>
      </c>
      <c r="AI44" s="174" t="s">
        <v>269</v>
      </c>
      <c r="AJ44" s="168" t="s">
        <v>269</v>
      </c>
      <c r="AK44" s="141" t="s">
        <v>269</v>
      </c>
      <c r="AL44" s="205" t="s">
        <v>269</v>
      </c>
      <c r="AM44" s="204" t="s">
        <v>269</v>
      </c>
      <c r="AN44" s="141" t="s">
        <v>269</v>
      </c>
      <c r="AO44" s="161" t="s">
        <v>269</v>
      </c>
      <c r="AP44" s="168" t="s">
        <v>269</v>
      </c>
      <c r="AQ44" s="146" t="s">
        <v>269</v>
      </c>
      <c r="AR44" s="314"/>
    </row>
    <row r="45" spans="1:44" ht="20.25" customHeight="1">
      <c r="A45" s="378" t="s">
        <v>291</v>
      </c>
      <c r="B45" s="378"/>
      <c r="C45" s="378"/>
      <c r="D45" s="260" t="s">
        <v>41</v>
      </c>
      <c r="E45" s="246">
        <f t="shared" ref="E45:E46" si="100">E44</f>
        <v>47792.6</v>
      </c>
      <c r="F45" s="246">
        <f t="shared" ref="F45:F46" si="101">F44</f>
        <v>5404.4</v>
      </c>
      <c r="G45" s="247">
        <f t="shared" si="99"/>
        <v>0.11308026765649912</v>
      </c>
      <c r="H45" s="246" t="s">
        <v>269</v>
      </c>
      <c r="I45" s="246" t="s">
        <v>269</v>
      </c>
      <c r="J45" s="247" t="s">
        <v>269</v>
      </c>
      <c r="K45" s="248" t="s">
        <v>269</v>
      </c>
      <c r="L45" s="248" t="s">
        <v>269</v>
      </c>
      <c r="M45" s="247" t="s">
        <v>269</v>
      </c>
      <c r="N45" s="246" t="s">
        <v>269</v>
      </c>
      <c r="O45" s="246" t="s">
        <v>269</v>
      </c>
      <c r="P45" s="247" t="s">
        <v>269</v>
      </c>
      <c r="Q45" s="246" t="s">
        <v>269</v>
      </c>
      <c r="R45" s="246" t="s">
        <v>269</v>
      </c>
      <c r="S45" s="247" t="s">
        <v>269</v>
      </c>
      <c r="T45" s="248" t="s">
        <v>269</v>
      </c>
      <c r="U45" s="248" t="s">
        <v>269</v>
      </c>
      <c r="V45" s="247" t="s">
        <v>269</v>
      </c>
      <c r="W45" s="246" t="s">
        <v>269</v>
      </c>
      <c r="X45" s="246" t="s">
        <v>269</v>
      </c>
      <c r="Y45" s="247" t="s">
        <v>269</v>
      </c>
      <c r="Z45" s="246" t="s">
        <v>269</v>
      </c>
      <c r="AA45" s="246" t="s">
        <v>269</v>
      </c>
      <c r="AB45" s="247" t="s">
        <v>269</v>
      </c>
      <c r="AC45" s="246" t="s">
        <v>269</v>
      </c>
      <c r="AD45" s="246" t="s">
        <v>269</v>
      </c>
      <c r="AE45" s="259" t="s">
        <v>269</v>
      </c>
      <c r="AF45" s="246" t="s">
        <v>269</v>
      </c>
      <c r="AG45" s="246" t="s">
        <v>269</v>
      </c>
      <c r="AH45" s="247" t="s">
        <v>269</v>
      </c>
      <c r="AI45" s="246" t="s">
        <v>269</v>
      </c>
      <c r="AJ45" s="246" t="s">
        <v>269</v>
      </c>
      <c r="AK45" s="259" t="s">
        <v>269</v>
      </c>
      <c r="AL45" s="251" t="s">
        <v>269</v>
      </c>
      <c r="AM45" s="251" t="s">
        <v>269</v>
      </c>
      <c r="AN45" s="259" t="s">
        <v>269</v>
      </c>
      <c r="AO45" s="248" t="s">
        <v>269</v>
      </c>
      <c r="AP45" s="246" t="s">
        <v>269</v>
      </c>
      <c r="AQ45" s="247" t="s">
        <v>269</v>
      </c>
      <c r="AR45" s="311"/>
    </row>
    <row r="46" spans="1:44" ht="19.7" customHeight="1">
      <c r="A46" s="378"/>
      <c r="B46" s="378"/>
      <c r="C46" s="378"/>
      <c r="D46" s="268" t="s">
        <v>43</v>
      </c>
      <c r="E46" s="236">
        <f t="shared" si="100"/>
        <v>47792.6</v>
      </c>
      <c r="F46" s="237">
        <f t="shared" si="101"/>
        <v>5404.4</v>
      </c>
      <c r="G46" s="239">
        <f t="shared" si="99"/>
        <v>0.11308026765649912</v>
      </c>
      <c r="H46" s="174" t="s">
        <v>269</v>
      </c>
      <c r="I46" s="168" t="s">
        <v>269</v>
      </c>
      <c r="J46" s="146" t="s">
        <v>269</v>
      </c>
      <c r="K46" s="161" t="s">
        <v>269</v>
      </c>
      <c r="L46" s="178" t="s">
        <v>269</v>
      </c>
      <c r="M46" s="146" t="s">
        <v>269</v>
      </c>
      <c r="N46" s="174" t="s">
        <v>269</v>
      </c>
      <c r="O46" s="168" t="s">
        <v>269</v>
      </c>
      <c r="P46" s="146" t="s">
        <v>269</v>
      </c>
      <c r="Q46" s="174" t="s">
        <v>269</v>
      </c>
      <c r="R46" s="168" t="s">
        <v>269</v>
      </c>
      <c r="S46" s="146" t="s">
        <v>269</v>
      </c>
      <c r="T46" s="161" t="s">
        <v>269</v>
      </c>
      <c r="U46" s="178" t="s">
        <v>269</v>
      </c>
      <c r="V46" s="146" t="s">
        <v>269</v>
      </c>
      <c r="W46" s="174" t="s">
        <v>269</v>
      </c>
      <c r="X46" s="168" t="s">
        <v>269</v>
      </c>
      <c r="Y46" s="146" t="s">
        <v>269</v>
      </c>
      <c r="Z46" s="174" t="s">
        <v>269</v>
      </c>
      <c r="AA46" s="168" t="s">
        <v>269</v>
      </c>
      <c r="AB46" s="146" t="s">
        <v>269</v>
      </c>
      <c r="AC46" s="174" t="s">
        <v>269</v>
      </c>
      <c r="AD46" s="168" t="s">
        <v>269</v>
      </c>
      <c r="AE46" s="141" t="s">
        <v>269</v>
      </c>
      <c r="AF46" s="174" t="s">
        <v>269</v>
      </c>
      <c r="AG46" s="168" t="s">
        <v>269</v>
      </c>
      <c r="AH46" s="146" t="s">
        <v>269</v>
      </c>
      <c r="AI46" s="174" t="s">
        <v>269</v>
      </c>
      <c r="AJ46" s="168" t="s">
        <v>269</v>
      </c>
      <c r="AK46" s="141" t="s">
        <v>269</v>
      </c>
      <c r="AL46" s="205" t="s">
        <v>269</v>
      </c>
      <c r="AM46" s="204" t="s">
        <v>269</v>
      </c>
      <c r="AN46" s="141" t="s">
        <v>269</v>
      </c>
      <c r="AO46" s="161" t="s">
        <v>269</v>
      </c>
      <c r="AP46" s="168" t="s">
        <v>269</v>
      </c>
      <c r="AQ46" s="146" t="s">
        <v>269</v>
      </c>
      <c r="AR46" s="311"/>
    </row>
    <row r="47" spans="1:44" ht="29.25" customHeight="1">
      <c r="A47" s="371" t="s">
        <v>260</v>
      </c>
      <c r="B47" s="372"/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</row>
    <row r="48" spans="1:44" ht="22.7" customHeight="1">
      <c r="A48" s="368" t="s">
        <v>261</v>
      </c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  <c r="AA48" s="368"/>
      <c r="AB48" s="368"/>
      <c r="AC48" s="368"/>
      <c r="AD48" s="368"/>
      <c r="AE48" s="368"/>
      <c r="AF48" s="368"/>
      <c r="AG48" s="368"/>
      <c r="AH48" s="368"/>
      <c r="AI48" s="368"/>
      <c r="AJ48" s="368"/>
      <c r="AK48" s="368"/>
      <c r="AL48" s="368"/>
      <c r="AM48" s="368"/>
      <c r="AN48" s="368"/>
      <c r="AO48" s="368"/>
      <c r="AP48" s="368"/>
      <c r="AQ48" s="368"/>
      <c r="AR48" s="368"/>
    </row>
    <row r="49" spans="1:44" ht="18.95" customHeight="1">
      <c r="A49" s="327" t="s">
        <v>297</v>
      </c>
      <c r="B49" s="327"/>
      <c r="C49" s="327"/>
      <c r="D49" s="258" t="s">
        <v>41</v>
      </c>
      <c r="E49" s="246">
        <f ca="1">H49+K49+N49+Q49+T49+W49+Z49+AC49+AF49+AI49+AL49+AO49+E43</f>
        <v>59457.9</v>
      </c>
      <c r="F49" s="246">
        <f>I49+L49+O49+R49+U49+X49+AA49+AD49+AG49+AJ49+AM49+AP49+F43</f>
        <v>9269.5</v>
      </c>
      <c r="G49" s="247">
        <f ca="1">F49/E49</f>
        <v>0.15589854333906847</v>
      </c>
      <c r="H49" s="246">
        <f>H40+H27</f>
        <v>2000</v>
      </c>
      <c r="I49" s="246">
        <f>I40+I27</f>
        <v>2252.4</v>
      </c>
      <c r="J49" s="247">
        <f>I49/H49</f>
        <v>1.1262000000000001</v>
      </c>
      <c r="K49" s="248">
        <f>K41+K23</f>
        <v>1691.2</v>
      </c>
      <c r="L49" s="248">
        <f>L41+L23</f>
        <v>1612.7</v>
      </c>
      <c r="M49" s="247">
        <f>L49/K49</f>
        <v>0.95358325449385051</v>
      </c>
      <c r="N49" s="246">
        <f>N40</f>
        <v>550</v>
      </c>
      <c r="O49" s="246">
        <f>O40</f>
        <v>0</v>
      </c>
      <c r="P49" s="247">
        <f>O49/N49</f>
        <v>0</v>
      </c>
      <c r="Q49" s="246">
        <f>Q40+Q23</f>
        <v>690</v>
      </c>
      <c r="R49" s="246">
        <f>R40+R23</f>
        <v>0</v>
      </c>
      <c r="S49" s="247">
        <f>R49/Q49</f>
        <v>0</v>
      </c>
      <c r="T49" s="248">
        <f>T41+T23</f>
        <v>550</v>
      </c>
      <c r="U49" s="248">
        <f>U41+U23</f>
        <v>0</v>
      </c>
      <c r="V49" s="247">
        <f>U49/T49</f>
        <v>0</v>
      </c>
      <c r="W49" s="246">
        <f ca="1">W41+W23</f>
        <v>690</v>
      </c>
      <c r="X49" s="246">
        <f>X41+X23</f>
        <v>0</v>
      </c>
      <c r="Y49" s="246">
        <f ca="1">X49/W49</f>
        <v>0</v>
      </c>
      <c r="Z49" s="246">
        <f>Z41+Z23</f>
        <v>550</v>
      </c>
      <c r="AA49" s="246">
        <f>AA41+AA23</f>
        <v>0</v>
      </c>
      <c r="AB49" s="246">
        <f>AA49/Z49</f>
        <v>0</v>
      </c>
      <c r="AC49" s="246">
        <f>AC41+AC23</f>
        <v>690</v>
      </c>
      <c r="AD49" s="246">
        <f>AD41+AD23</f>
        <v>0</v>
      </c>
      <c r="AE49" s="246">
        <f>AD49/AC49</f>
        <v>0</v>
      </c>
      <c r="AF49" s="246">
        <f>AF41+AF23</f>
        <v>550</v>
      </c>
      <c r="AG49" s="246">
        <f>AG41+AG23</f>
        <v>0</v>
      </c>
      <c r="AH49" s="247">
        <f>AG49/AF49</f>
        <v>0</v>
      </c>
      <c r="AI49" s="246">
        <f>AI41+AI23</f>
        <v>650</v>
      </c>
      <c r="AJ49" s="246">
        <f>AJ41+AJ23</f>
        <v>0</v>
      </c>
      <c r="AK49" s="246">
        <f>AJ49/AI49</f>
        <v>0</v>
      </c>
      <c r="AL49" s="251">
        <f>AL41+AL23</f>
        <v>550</v>
      </c>
      <c r="AM49" s="251">
        <f>AM41+AM23</f>
        <v>0</v>
      </c>
      <c r="AN49" s="246">
        <f>AM49/AL49</f>
        <v>0</v>
      </c>
      <c r="AO49" s="246">
        <f ca="1">AO41+AO23</f>
        <v>1933.1</v>
      </c>
      <c r="AP49" s="246">
        <f>AP41+AP23</f>
        <v>0</v>
      </c>
      <c r="AQ49" s="247">
        <f ca="1">AP49/AO49</f>
        <v>0</v>
      </c>
      <c r="AR49" s="310"/>
    </row>
    <row r="50" spans="1:44" ht="20.25" customHeight="1">
      <c r="A50" s="327"/>
      <c r="B50" s="327"/>
      <c r="C50" s="327"/>
      <c r="D50" s="254" t="s">
        <v>43</v>
      </c>
      <c r="E50" s="236">
        <f ca="1">E43+E30+E23</f>
        <v>59457.9</v>
      </c>
      <c r="F50" s="237">
        <f>F43+F30+F23</f>
        <v>9269.5</v>
      </c>
      <c r="G50" s="239">
        <f t="shared" ref="G50:L50" ca="1" si="102">G49</f>
        <v>0.15589854333906847</v>
      </c>
      <c r="H50" s="238">
        <f t="shared" si="102"/>
        <v>2000</v>
      </c>
      <c r="I50" s="237">
        <f t="shared" si="102"/>
        <v>2252.4</v>
      </c>
      <c r="J50" s="239">
        <f t="shared" si="102"/>
        <v>1.1262000000000001</v>
      </c>
      <c r="K50" s="241">
        <f t="shared" si="102"/>
        <v>1691.2</v>
      </c>
      <c r="L50" s="242">
        <f t="shared" si="102"/>
        <v>1612.7</v>
      </c>
      <c r="M50" s="146">
        <f>L50/K50</f>
        <v>0.95358325449385051</v>
      </c>
      <c r="N50" s="238">
        <f>N49</f>
        <v>550</v>
      </c>
      <c r="O50" s="237">
        <f>O49</f>
        <v>0</v>
      </c>
      <c r="P50" s="146">
        <f>O50/N50</f>
        <v>0</v>
      </c>
      <c r="Q50" s="238">
        <f>Q49</f>
        <v>690</v>
      </c>
      <c r="R50" s="237">
        <f>R49</f>
        <v>0</v>
      </c>
      <c r="S50" s="146">
        <f>R50/Q50</f>
        <v>0</v>
      </c>
      <c r="T50" s="241">
        <f>T49</f>
        <v>550</v>
      </c>
      <c r="U50" s="242">
        <f>U49</f>
        <v>0</v>
      </c>
      <c r="V50" s="146">
        <f>U50/T50</f>
        <v>0</v>
      </c>
      <c r="W50" s="238">
        <f ca="1">W49</f>
        <v>690</v>
      </c>
      <c r="X50" s="237">
        <f>X49</f>
        <v>0</v>
      </c>
      <c r="Y50" s="187">
        <f ca="1">X50/W50</f>
        <v>0</v>
      </c>
      <c r="Z50" s="238">
        <f>Z49</f>
        <v>550</v>
      </c>
      <c r="AA50" s="237">
        <f>AA49</f>
        <v>0</v>
      </c>
      <c r="AB50" s="187">
        <f>AA50/Z50</f>
        <v>0</v>
      </c>
      <c r="AC50" s="238">
        <f>AC49</f>
        <v>690</v>
      </c>
      <c r="AD50" s="237">
        <f>AD49</f>
        <v>0</v>
      </c>
      <c r="AE50" s="187">
        <f>AD50/AC50</f>
        <v>0</v>
      </c>
      <c r="AF50" s="238">
        <f>AF49</f>
        <v>550</v>
      </c>
      <c r="AG50" s="237">
        <f>AG49</f>
        <v>0</v>
      </c>
      <c r="AH50" s="239">
        <f>AG50/AF50</f>
        <v>0</v>
      </c>
      <c r="AI50" s="238">
        <f>AI49</f>
        <v>650</v>
      </c>
      <c r="AJ50" s="237">
        <f>AJ49</f>
        <v>0</v>
      </c>
      <c r="AK50" s="187">
        <f>AJ50/AI50</f>
        <v>0</v>
      </c>
      <c r="AL50" s="244">
        <f>AL49</f>
        <v>550</v>
      </c>
      <c r="AM50" s="245">
        <f>AM49</f>
        <v>0</v>
      </c>
      <c r="AN50" s="187">
        <f>AM50/AL50</f>
        <v>0</v>
      </c>
      <c r="AO50" s="241">
        <f ca="1">AO49</f>
        <v>1933.1</v>
      </c>
      <c r="AP50" s="237">
        <f>AP49</f>
        <v>0</v>
      </c>
      <c r="AQ50" s="146">
        <f ca="1">AP50/AO50</f>
        <v>0</v>
      </c>
      <c r="AR50" s="310"/>
    </row>
    <row r="51" spans="1:44" s="99" customFormat="1" ht="45.2" customHeight="1">
      <c r="A51" s="369" t="s">
        <v>276</v>
      </c>
      <c r="B51" s="370"/>
      <c r="C51" s="370"/>
      <c r="D51" s="370"/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370"/>
      <c r="AC51" s="370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370"/>
      <c r="AO51" s="370"/>
      <c r="AP51" s="370"/>
      <c r="AQ51" s="370"/>
      <c r="AR51" s="370"/>
    </row>
    <row r="52" spans="1:44" s="99" customFormat="1" ht="19.7" customHeight="1">
      <c r="A52" s="219"/>
      <c r="B52" s="109"/>
      <c r="C52" s="109"/>
      <c r="D52" s="109"/>
      <c r="E52" s="192"/>
      <c r="F52" s="192"/>
      <c r="G52" s="147"/>
      <c r="H52" s="192"/>
      <c r="I52" s="192"/>
      <c r="J52" s="147"/>
      <c r="K52" s="222"/>
      <c r="L52" s="222"/>
      <c r="M52" s="147"/>
      <c r="N52" s="192"/>
      <c r="O52" s="192"/>
      <c r="P52" s="147"/>
      <c r="Q52" s="192"/>
      <c r="R52" s="192"/>
      <c r="S52" s="147"/>
      <c r="T52" s="222"/>
      <c r="U52" s="222"/>
      <c r="V52" s="147"/>
      <c r="W52" s="192"/>
      <c r="X52" s="192"/>
      <c r="Y52" s="147"/>
      <c r="Z52" s="192"/>
      <c r="AA52" s="192"/>
      <c r="AB52" s="147"/>
      <c r="AC52" s="192"/>
      <c r="AD52" s="192"/>
      <c r="AE52" s="109"/>
      <c r="AF52" s="192"/>
      <c r="AG52" s="192"/>
      <c r="AH52" s="147"/>
      <c r="AI52" s="192"/>
      <c r="AJ52" s="192"/>
      <c r="AK52" s="109"/>
      <c r="AL52" s="206"/>
      <c r="AM52" s="206"/>
      <c r="AN52" s="109"/>
      <c r="AO52" s="222"/>
      <c r="AP52" s="192"/>
      <c r="AQ52" s="147"/>
      <c r="AR52" s="109"/>
    </row>
    <row r="53" spans="1:44" s="119" customFormat="1" ht="34.5" customHeight="1">
      <c r="A53" s="379" t="s">
        <v>311</v>
      </c>
      <c r="B53" s="379"/>
      <c r="C53" s="379"/>
      <c r="D53" s="379"/>
      <c r="E53" s="379"/>
      <c r="F53" s="379"/>
      <c r="G53" s="379"/>
      <c r="H53" s="379"/>
      <c r="I53" s="379"/>
      <c r="J53" s="380" t="s">
        <v>313</v>
      </c>
      <c r="K53" s="380"/>
      <c r="L53" s="380"/>
      <c r="M53" s="380"/>
      <c r="N53" s="373" t="s">
        <v>314</v>
      </c>
      <c r="O53" s="373"/>
      <c r="P53" s="373"/>
      <c r="Q53" s="373"/>
      <c r="R53" s="373"/>
      <c r="S53" s="118"/>
      <c r="T53" s="118"/>
    </row>
    <row r="54" spans="1:44" s="119" customFormat="1" ht="15.75">
      <c r="A54" s="120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</row>
    <row r="55" spans="1:44" s="119" customFormat="1" ht="15.75">
      <c r="A55" s="120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</row>
    <row r="56" spans="1:44" s="106" customFormat="1" ht="36" customHeight="1">
      <c r="A56" s="374" t="s">
        <v>315</v>
      </c>
      <c r="B56" s="374"/>
      <c r="C56" s="374"/>
      <c r="D56" s="374"/>
      <c r="E56" s="374"/>
      <c r="F56" s="374"/>
      <c r="G56" s="374"/>
      <c r="H56" s="374"/>
      <c r="I56" s="374"/>
      <c r="J56" s="375" t="s">
        <v>313</v>
      </c>
      <c r="K56" s="375"/>
      <c r="L56" s="375"/>
      <c r="M56" s="375"/>
      <c r="N56" s="376" t="s">
        <v>316</v>
      </c>
      <c r="O56" s="376"/>
      <c r="P56" s="376"/>
      <c r="Q56" s="376"/>
      <c r="R56" s="376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</row>
    <row r="57" spans="1:44" ht="14.45" customHeight="1">
      <c r="A57" s="113"/>
      <c r="B57" s="217"/>
      <c r="C57" s="217"/>
      <c r="D57" s="114"/>
      <c r="E57" s="225"/>
      <c r="F57" s="225"/>
      <c r="G57" s="149"/>
      <c r="H57" s="197"/>
      <c r="I57" s="197"/>
      <c r="J57" s="152"/>
      <c r="K57" s="226"/>
      <c r="L57" s="226"/>
      <c r="M57" s="152"/>
      <c r="N57" s="197"/>
      <c r="O57" s="197"/>
      <c r="P57" s="152"/>
      <c r="Q57" s="197"/>
      <c r="R57" s="197"/>
      <c r="S57" s="152"/>
      <c r="T57" s="111"/>
      <c r="U57" s="111"/>
      <c r="V57" s="154"/>
      <c r="W57" s="194"/>
      <c r="X57" s="194"/>
      <c r="Y57" s="154"/>
      <c r="Z57" s="194"/>
      <c r="AA57" s="194"/>
      <c r="AB57" s="154"/>
      <c r="AC57" s="194"/>
      <c r="AD57" s="194"/>
      <c r="AE57" s="111"/>
      <c r="AF57" s="194"/>
      <c r="AG57" s="194"/>
      <c r="AH57" s="154"/>
      <c r="AI57" s="197"/>
      <c r="AJ57" s="197"/>
      <c r="AK57" s="217"/>
      <c r="AL57" s="209"/>
      <c r="AM57" s="209"/>
      <c r="AN57" s="111"/>
      <c r="AO57" s="227"/>
      <c r="AP57" s="228"/>
      <c r="AQ57" s="191"/>
    </row>
    <row r="58" spans="1:44" ht="11.25" customHeight="1">
      <c r="A58" s="113"/>
      <c r="B58" s="217"/>
      <c r="C58" s="217"/>
      <c r="D58" s="114"/>
      <c r="E58" s="225"/>
      <c r="F58" s="225"/>
      <c r="G58" s="149"/>
      <c r="H58" s="197"/>
      <c r="I58" s="197"/>
      <c r="J58" s="152"/>
      <c r="K58" s="226"/>
      <c r="L58" s="226"/>
      <c r="M58" s="152"/>
      <c r="N58" s="197"/>
      <c r="O58" s="197"/>
      <c r="P58" s="152"/>
      <c r="Q58" s="197"/>
      <c r="R58" s="197"/>
      <c r="S58" s="152"/>
      <c r="T58" s="111"/>
      <c r="U58" s="111"/>
      <c r="V58" s="154"/>
      <c r="W58" s="194"/>
      <c r="X58" s="194"/>
      <c r="Y58" s="154"/>
      <c r="Z58" s="194"/>
      <c r="AA58" s="194"/>
      <c r="AB58" s="154"/>
      <c r="AC58" s="194"/>
      <c r="AD58" s="194"/>
      <c r="AE58" s="111"/>
      <c r="AF58" s="194"/>
      <c r="AG58" s="194"/>
      <c r="AH58" s="154"/>
      <c r="AI58" s="197"/>
      <c r="AJ58" s="197"/>
      <c r="AK58" s="217"/>
      <c r="AL58" s="209"/>
      <c r="AM58" s="209"/>
      <c r="AN58" s="111"/>
      <c r="AO58" s="227"/>
      <c r="AP58" s="228"/>
      <c r="AQ58" s="191"/>
    </row>
    <row r="59" spans="1:44" ht="18.75">
      <c r="A59" s="364" t="s">
        <v>263</v>
      </c>
      <c r="B59" s="365"/>
      <c r="C59" s="217"/>
      <c r="D59" s="114"/>
      <c r="E59" s="225"/>
      <c r="F59" s="225"/>
      <c r="G59" s="149"/>
      <c r="H59" s="197"/>
      <c r="I59" s="197"/>
      <c r="J59" s="152"/>
      <c r="K59" s="226"/>
      <c r="L59" s="226"/>
      <c r="M59" s="152"/>
      <c r="N59" s="197"/>
      <c r="O59" s="197"/>
      <c r="P59" s="152"/>
      <c r="Q59" s="197"/>
      <c r="R59" s="197"/>
      <c r="S59" s="152"/>
      <c r="T59" s="111"/>
      <c r="U59" s="111"/>
      <c r="V59" s="154"/>
      <c r="W59" s="194"/>
      <c r="X59" s="194"/>
      <c r="Y59" s="154"/>
      <c r="Z59" s="194"/>
      <c r="AA59" s="194"/>
      <c r="AB59" s="154"/>
      <c r="AC59" s="194"/>
      <c r="AD59" s="194"/>
      <c r="AE59" s="111"/>
      <c r="AF59" s="194"/>
      <c r="AG59" s="194"/>
      <c r="AH59" s="154"/>
      <c r="AI59" s="197"/>
      <c r="AJ59" s="197"/>
      <c r="AK59" s="217"/>
      <c r="AL59" s="209"/>
      <c r="AM59" s="209"/>
      <c r="AN59" s="111"/>
      <c r="AO59" s="227"/>
      <c r="AP59" s="228"/>
      <c r="AQ59" s="191"/>
    </row>
    <row r="60" spans="1:44" ht="18.75">
      <c r="A60" s="113"/>
      <c r="B60" s="217"/>
      <c r="C60" s="217"/>
      <c r="D60" s="114"/>
      <c r="E60" s="225"/>
      <c r="F60" s="225"/>
      <c r="G60" s="149"/>
      <c r="H60" s="197"/>
      <c r="I60" s="197"/>
      <c r="J60" s="152"/>
      <c r="K60" s="226"/>
      <c r="L60" s="226"/>
      <c r="M60" s="152"/>
      <c r="N60" s="197"/>
      <c r="O60" s="197"/>
      <c r="P60" s="152"/>
      <c r="Q60" s="197"/>
      <c r="R60" s="197"/>
      <c r="S60" s="152"/>
      <c r="T60" s="111"/>
      <c r="U60" s="111"/>
      <c r="V60" s="154"/>
      <c r="W60" s="194"/>
      <c r="X60" s="194"/>
      <c r="Y60" s="154"/>
      <c r="Z60" s="194"/>
      <c r="AA60" s="194"/>
      <c r="AB60" s="154"/>
      <c r="AC60" s="194"/>
      <c r="AD60" s="194"/>
      <c r="AE60" s="111"/>
      <c r="AF60" s="194"/>
      <c r="AG60" s="194"/>
      <c r="AH60" s="154"/>
      <c r="AI60" s="197"/>
      <c r="AJ60" s="197"/>
      <c r="AK60" s="217"/>
      <c r="AL60" s="209"/>
      <c r="AM60" s="209"/>
      <c r="AN60" s="111"/>
      <c r="AO60" s="227"/>
      <c r="AP60" s="228"/>
      <c r="AQ60" s="191"/>
    </row>
    <row r="61" spans="1:44" ht="18.75">
      <c r="A61" s="366" t="s">
        <v>265</v>
      </c>
      <c r="B61" s="366"/>
      <c r="C61" s="366"/>
      <c r="D61" s="367"/>
      <c r="E61" s="367"/>
      <c r="F61" s="367"/>
      <c r="G61" s="367"/>
      <c r="H61" s="367"/>
      <c r="I61" s="367"/>
      <c r="J61" s="367"/>
      <c r="K61" s="367"/>
      <c r="L61" s="224"/>
      <c r="M61" s="148"/>
      <c r="N61" s="193"/>
      <c r="O61" s="193"/>
      <c r="P61" s="148"/>
      <c r="Q61" s="193"/>
      <c r="R61" s="193"/>
      <c r="S61" s="148"/>
      <c r="T61" s="224"/>
      <c r="U61" s="224"/>
      <c r="V61" s="148"/>
      <c r="W61" s="193"/>
      <c r="X61" s="193"/>
      <c r="Y61" s="148"/>
      <c r="Z61" s="193"/>
      <c r="AA61" s="193"/>
      <c r="AB61" s="148"/>
      <c r="AC61" s="193"/>
      <c r="AD61" s="193"/>
      <c r="AE61" s="218"/>
      <c r="AF61" s="193"/>
      <c r="AG61" s="193"/>
      <c r="AH61" s="148"/>
      <c r="AI61" s="193"/>
      <c r="AJ61" s="193"/>
      <c r="AK61" s="218"/>
      <c r="AL61" s="207"/>
      <c r="AM61" s="207"/>
      <c r="AN61" s="218"/>
      <c r="AO61" s="224"/>
      <c r="AP61" s="223"/>
      <c r="AQ61" s="190"/>
    </row>
    <row r="64" spans="1:44" ht="18.75">
      <c r="A64" s="112"/>
      <c r="B64" s="110"/>
      <c r="C64" s="110"/>
      <c r="D64" s="114"/>
      <c r="E64" s="166"/>
      <c r="F64" s="169"/>
      <c r="G64" s="149"/>
      <c r="H64" s="175"/>
      <c r="I64" s="176"/>
      <c r="J64" s="152"/>
      <c r="K64" s="179"/>
      <c r="L64" s="180"/>
      <c r="M64" s="152"/>
      <c r="N64" s="175"/>
      <c r="O64" s="176"/>
      <c r="P64" s="152"/>
      <c r="Q64" s="175"/>
      <c r="R64" s="176"/>
      <c r="S64" s="152"/>
      <c r="T64" s="139"/>
      <c r="U64" s="143"/>
      <c r="V64" s="154"/>
      <c r="W64" s="183"/>
      <c r="X64" s="184"/>
      <c r="Y64" s="154"/>
      <c r="Z64" s="183"/>
      <c r="AA64" s="184"/>
      <c r="AB64" s="154"/>
      <c r="AC64" s="183"/>
      <c r="AD64" s="184"/>
      <c r="AE64" s="111"/>
      <c r="AF64" s="183"/>
      <c r="AG64" s="184"/>
      <c r="AH64" s="154"/>
      <c r="AI64" s="175"/>
      <c r="AJ64" s="176"/>
      <c r="AK64" s="110"/>
      <c r="AL64" s="208"/>
      <c r="AM64" s="210"/>
      <c r="AN64" s="111"/>
      <c r="AO64" s="162"/>
      <c r="AP64" s="213"/>
      <c r="AQ64" s="191"/>
    </row>
    <row r="65" spans="1:44">
      <c r="A65" s="101"/>
      <c r="T65" s="140"/>
      <c r="U65" s="144"/>
      <c r="V65" s="155"/>
      <c r="W65" s="185"/>
      <c r="X65" s="186"/>
      <c r="Y65" s="155"/>
      <c r="Z65" s="185"/>
      <c r="AA65" s="186"/>
      <c r="AB65" s="155"/>
      <c r="AC65" s="185"/>
      <c r="AD65" s="186"/>
      <c r="AE65" s="102"/>
      <c r="AF65" s="185"/>
      <c r="AG65" s="186"/>
      <c r="AH65" s="155"/>
      <c r="AL65" s="211"/>
      <c r="AM65" s="212"/>
      <c r="AN65" s="102"/>
      <c r="AO65" s="163"/>
      <c r="AP65" s="213"/>
      <c r="AQ65" s="191"/>
    </row>
    <row r="66" spans="1:44">
      <c r="A66" s="101"/>
      <c r="T66" s="140"/>
      <c r="U66" s="144"/>
      <c r="V66" s="155"/>
      <c r="W66" s="185"/>
      <c r="X66" s="186"/>
      <c r="Y66" s="155"/>
      <c r="Z66" s="185"/>
      <c r="AA66" s="186"/>
      <c r="AB66" s="155"/>
      <c r="AC66" s="185"/>
      <c r="AD66" s="186"/>
      <c r="AE66" s="102"/>
      <c r="AF66" s="185"/>
      <c r="AG66" s="186"/>
      <c r="AH66" s="155"/>
      <c r="AL66" s="211"/>
      <c r="AM66" s="212"/>
      <c r="AN66" s="102"/>
      <c r="AO66" s="163"/>
      <c r="AP66" s="213"/>
      <c r="AQ66" s="191"/>
    </row>
    <row r="67" spans="1:44">
      <c r="A67" s="101"/>
      <c r="T67" s="140"/>
      <c r="U67" s="144"/>
      <c r="V67" s="155"/>
      <c r="W67" s="185"/>
      <c r="X67" s="186"/>
      <c r="Y67" s="155"/>
      <c r="Z67" s="185"/>
      <c r="AA67" s="186"/>
      <c r="AB67" s="155"/>
      <c r="AC67" s="185"/>
      <c r="AD67" s="186"/>
      <c r="AE67" s="102"/>
      <c r="AF67" s="185"/>
      <c r="AG67" s="186"/>
      <c r="AH67" s="155"/>
      <c r="AL67" s="211"/>
      <c r="AM67" s="212"/>
      <c r="AN67" s="102"/>
      <c r="AO67" s="163"/>
      <c r="AP67" s="213"/>
      <c r="AQ67" s="191"/>
    </row>
    <row r="68" spans="1:44" ht="14.25" customHeight="1">
      <c r="A68" s="101"/>
      <c r="T68" s="140"/>
      <c r="U68" s="144"/>
      <c r="V68" s="155"/>
      <c r="W68" s="185"/>
      <c r="X68" s="186"/>
      <c r="Y68" s="155"/>
      <c r="Z68" s="185"/>
      <c r="AA68" s="186"/>
      <c r="AB68" s="155"/>
      <c r="AC68" s="185"/>
      <c r="AD68" s="186"/>
      <c r="AE68" s="102"/>
      <c r="AF68" s="185"/>
      <c r="AG68" s="186"/>
      <c r="AH68" s="155"/>
      <c r="AL68" s="211"/>
      <c r="AM68" s="212"/>
      <c r="AN68" s="102"/>
      <c r="AO68" s="163"/>
      <c r="AP68" s="213"/>
      <c r="AQ68" s="191"/>
    </row>
    <row r="69" spans="1:44">
      <c r="A69" s="103"/>
      <c r="T69" s="140"/>
      <c r="U69" s="144"/>
      <c r="V69" s="155"/>
      <c r="W69" s="185"/>
      <c r="X69" s="186"/>
      <c r="Y69" s="155"/>
      <c r="Z69" s="185"/>
      <c r="AA69" s="186"/>
      <c r="AB69" s="155"/>
      <c r="AC69" s="185"/>
      <c r="AD69" s="186"/>
      <c r="AE69" s="102"/>
      <c r="AF69" s="185"/>
      <c r="AG69" s="186"/>
      <c r="AH69" s="155"/>
      <c r="AL69" s="211"/>
      <c r="AM69" s="212"/>
      <c r="AN69" s="102"/>
      <c r="AO69" s="163"/>
      <c r="AP69" s="213"/>
      <c r="AQ69" s="191"/>
    </row>
    <row r="70" spans="1:44">
      <c r="A70" s="101"/>
      <c r="T70" s="140"/>
      <c r="U70" s="144"/>
      <c r="V70" s="155"/>
      <c r="W70" s="185"/>
      <c r="X70" s="186"/>
      <c r="Y70" s="155"/>
      <c r="Z70" s="185"/>
      <c r="AA70" s="186"/>
      <c r="AB70" s="155"/>
      <c r="AC70" s="185"/>
      <c r="AD70" s="186"/>
      <c r="AE70" s="102"/>
      <c r="AF70" s="185"/>
      <c r="AG70" s="186"/>
      <c r="AH70" s="155"/>
      <c r="AL70" s="211"/>
      <c r="AM70" s="212"/>
      <c r="AN70" s="102"/>
      <c r="AO70" s="163"/>
      <c r="AP70" s="213"/>
      <c r="AQ70" s="191"/>
    </row>
    <row r="71" spans="1:44">
      <c r="A71" s="101"/>
      <c r="T71" s="140"/>
      <c r="U71" s="144"/>
      <c r="V71" s="155"/>
      <c r="W71" s="185"/>
      <c r="X71" s="186"/>
      <c r="Y71" s="155"/>
      <c r="Z71" s="185"/>
      <c r="AA71" s="186"/>
      <c r="AB71" s="155"/>
      <c r="AC71" s="185"/>
      <c r="AD71" s="186"/>
      <c r="AE71" s="102"/>
      <c r="AF71" s="185"/>
      <c r="AG71" s="186"/>
      <c r="AH71" s="155"/>
      <c r="AL71" s="211"/>
      <c r="AM71" s="212"/>
      <c r="AN71" s="102"/>
      <c r="AO71" s="163"/>
      <c r="AP71" s="213"/>
      <c r="AQ71" s="191"/>
    </row>
    <row r="72" spans="1:44">
      <c r="A72" s="101"/>
      <c r="T72" s="140"/>
      <c r="U72" s="144"/>
      <c r="V72" s="155"/>
      <c r="W72" s="185"/>
      <c r="X72" s="186"/>
      <c r="Y72" s="155"/>
      <c r="Z72" s="185"/>
      <c r="AA72" s="186"/>
      <c r="AB72" s="155"/>
      <c r="AC72" s="185"/>
      <c r="AD72" s="186"/>
      <c r="AE72" s="102"/>
      <c r="AF72" s="185"/>
      <c r="AG72" s="186"/>
      <c r="AH72" s="155"/>
      <c r="AL72" s="211"/>
      <c r="AM72" s="212"/>
      <c r="AN72" s="102"/>
      <c r="AO72" s="163"/>
      <c r="AP72" s="213"/>
      <c r="AQ72" s="191"/>
    </row>
    <row r="73" spans="1:44">
      <c r="A73" s="101"/>
      <c r="T73" s="140"/>
      <c r="U73" s="144"/>
      <c r="V73" s="155"/>
      <c r="W73" s="185"/>
      <c r="X73" s="186"/>
      <c r="Y73" s="155"/>
      <c r="Z73" s="185"/>
      <c r="AA73" s="186"/>
      <c r="AB73" s="155"/>
      <c r="AC73" s="185"/>
      <c r="AD73" s="186"/>
      <c r="AE73" s="102"/>
      <c r="AF73" s="185"/>
      <c r="AG73" s="186"/>
      <c r="AH73" s="155"/>
      <c r="AL73" s="211"/>
      <c r="AM73" s="212"/>
      <c r="AN73" s="102"/>
      <c r="AO73" s="163"/>
      <c r="AP73" s="213"/>
      <c r="AQ73" s="191"/>
    </row>
    <row r="74" spans="1:44" ht="12.75" customHeight="1">
      <c r="A74" s="101"/>
    </row>
    <row r="75" spans="1:44">
      <c r="A75" s="103"/>
    </row>
    <row r="76" spans="1:44">
      <c r="A76" s="101"/>
      <c r="AE76" s="105"/>
      <c r="AN76" s="105"/>
    </row>
    <row r="77" spans="1:44" s="100" customFormat="1">
      <c r="A77" s="101"/>
      <c r="D77" s="104"/>
      <c r="E77" s="164"/>
      <c r="F77" s="167"/>
      <c r="G77" s="145"/>
      <c r="H77" s="170"/>
      <c r="I77" s="171"/>
      <c r="J77" s="150"/>
      <c r="K77" s="160"/>
      <c r="L77" s="177"/>
      <c r="M77" s="150"/>
      <c r="N77" s="170"/>
      <c r="O77" s="171"/>
      <c r="P77" s="150"/>
      <c r="Q77" s="170"/>
      <c r="R77" s="171"/>
      <c r="S77" s="150"/>
      <c r="T77" s="160"/>
      <c r="U77" s="177"/>
      <c r="V77" s="150"/>
      <c r="W77" s="170"/>
      <c r="X77" s="171"/>
      <c r="Y77" s="150"/>
      <c r="Z77" s="170"/>
      <c r="AA77" s="171"/>
      <c r="AB77" s="150"/>
      <c r="AC77" s="170"/>
      <c r="AD77" s="171"/>
      <c r="AE77" s="105"/>
      <c r="AF77" s="170"/>
      <c r="AG77" s="171"/>
      <c r="AH77" s="150"/>
      <c r="AI77" s="170"/>
      <c r="AJ77" s="171"/>
      <c r="AL77" s="198"/>
      <c r="AM77" s="199"/>
      <c r="AN77" s="105"/>
      <c r="AO77" s="160"/>
      <c r="AP77" s="171"/>
      <c r="AQ77" s="150"/>
      <c r="AR77" s="95"/>
    </row>
    <row r="78" spans="1:44" s="100" customFormat="1">
      <c r="A78" s="101"/>
      <c r="D78" s="104"/>
      <c r="E78" s="164"/>
      <c r="F78" s="167"/>
      <c r="G78" s="145"/>
      <c r="H78" s="170"/>
      <c r="I78" s="171"/>
      <c r="J78" s="150"/>
      <c r="K78" s="160"/>
      <c r="L78" s="177"/>
      <c r="M78" s="150"/>
      <c r="N78" s="170"/>
      <c r="O78" s="171"/>
      <c r="P78" s="150"/>
      <c r="Q78" s="170"/>
      <c r="R78" s="171"/>
      <c r="S78" s="150"/>
      <c r="T78" s="160"/>
      <c r="U78" s="177"/>
      <c r="V78" s="150"/>
      <c r="W78" s="170"/>
      <c r="X78" s="171"/>
      <c r="Y78" s="150"/>
      <c r="Z78" s="170"/>
      <c r="AA78" s="171"/>
      <c r="AB78" s="150"/>
      <c r="AC78" s="170"/>
      <c r="AD78" s="171"/>
      <c r="AE78" s="105"/>
      <c r="AF78" s="170"/>
      <c r="AG78" s="171"/>
      <c r="AH78" s="150"/>
      <c r="AI78" s="170"/>
      <c r="AJ78" s="171"/>
      <c r="AL78" s="198"/>
      <c r="AM78" s="199"/>
      <c r="AN78" s="105"/>
      <c r="AO78" s="160"/>
      <c r="AP78" s="171"/>
      <c r="AQ78" s="150"/>
      <c r="AR78" s="95"/>
    </row>
    <row r="79" spans="1:44" s="100" customFormat="1">
      <c r="A79" s="101"/>
      <c r="D79" s="104"/>
      <c r="E79" s="164"/>
      <c r="F79" s="167"/>
      <c r="G79" s="145"/>
      <c r="H79" s="170"/>
      <c r="I79" s="171"/>
      <c r="J79" s="150"/>
      <c r="K79" s="160"/>
      <c r="L79" s="177"/>
      <c r="M79" s="150"/>
      <c r="N79" s="170"/>
      <c r="O79" s="171"/>
      <c r="P79" s="150"/>
      <c r="Q79" s="170"/>
      <c r="R79" s="171"/>
      <c r="S79" s="150"/>
      <c r="T79" s="160"/>
      <c r="U79" s="177"/>
      <c r="V79" s="150"/>
      <c r="W79" s="170"/>
      <c r="X79" s="171"/>
      <c r="Y79" s="150"/>
      <c r="Z79" s="170"/>
      <c r="AA79" s="171"/>
      <c r="AB79" s="150"/>
      <c r="AC79" s="170"/>
      <c r="AD79" s="171"/>
      <c r="AE79" s="105"/>
      <c r="AF79" s="170"/>
      <c r="AG79" s="171"/>
      <c r="AH79" s="150"/>
      <c r="AI79" s="170"/>
      <c r="AJ79" s="171"/>
      <c r="AL79" s="198"/>
      <c r="AM79" s="199"/>
      <c r="AN79" s="105"/>
      <c r="AO79" s="160"/>
      <c r="AP79" s="171"/>
      <c r="AQ79" s="150"/>
      <c r="AR79" s="95"/>
    </row>
    <row r="80" spans="1:44" s="100" customFormat="1">
      <c r="A80" s="101"/>
      <c r="D80" s="104"/>
      <c r="E80" s="164"/>
      <c r="F80" s="167"/>
      <c r="G80" s="145"/>
      <c r="H80" s="170"/>
      <c r="I80" s="171"/>
      <c r="J80" s="150"/>
      <c r="K80" s="160"/>
      <c r="L80" s="177"/>
      <c r="M80" s="150"/>
      <c r="N80" s="170"/>
      <c r="O80" s="171"/>
      <c r="P80" s="150"/>
      <c r="Q80" s="170"/>
      <c r="R80" s="171"/>
      <c r="S80" s="150"/>
      <c r="T80" s="160"/>
      <c r="U80" s="177"/>
      <c r="V80" s="150"/>
      <c r="W80" s="170"/>
      <c r="X80" s="171"/>
      <c r="Y80" s="150"/>
      <c r="Z80" s="170"/>
      <c r="AA80" s="171"/>
      <c r="AB80" s="150"/>
      <c r="AC80" s="170"/>
      <c r="AD80" s="171"/>
      <c r="AF80" s="170"/>
      <c r="AG80" s="171"/>
      <c r="AH80" s="150"/>
      <c r="AI80" s="170"/>
      <c r="AJ80" s="171"/>
      <c r="AL80" s="198"/>
      <c r="AM80" s="199"/>
      <c r="AO80" s="160"/>
      <c r="AP80" s="171"/>
      <c r="AQ80" s="150"/>
      <c r="AR80" s="95"/>
    </row>
    <row r="86" spans="4:44" s="100" customFormat="1" ht="49.7" customHeight="1">
      <c r="D86" s="104"/>
      <c r="E86" s="164"/>
      <c r="F86" s="167"/>
      <c r="G86" s="145"/>
      <c r="H86" s="170"/>
      <c r="I86" s="171"/>
      <c r="J86" s="150"/>
      <c r="K86" s="160"/>
      <c r="L86" s="177"/>
      <c r="M86" s="150"/>
      <c r="N86" s="170"/>
      <c r="O86" s="171"/>
      <c r="P86" s="150"/>
      <c r="Q86" s="170"/>
      <c r="R86" s="171"/>
      <c r="S86" s="150"/>
      <c r="T86" s="160"/>
      <c r="U86" s="177"/>
      <c r="V86" s="150"/>
      <c r="W86" s="170"/>
      <c r="X86" s="171"/>
      <c r="Y86" s="150"/>
      <c r="Z86" s="170"/>
      <c r="AA86" s="171"/>
      <c r="AB86" s="150"/>
      <c r="AC86" s="170"/>
      <c r="AD86" s="171"/>
      <c r="AF86" s="170"/>
      <c r="AG86" s="171"/>
      <c r="AH86" s="150"/>
      <c r="AI86" s="170"/>
      <c r="AJ86" s="171"/>
      <c r="AL86" s="198"/>
      <c r="AM86" s="199"/>
      <c r="AO86" s="160"/>
      <c r="AP86" s="171"/>
      <c r="AQ86" s="150"/>
      <c r="AR86" s="95"/>
    </row>
  </sheetData>
  <mergeCells count="92">
    <mergeCell ref="N53:R53"/>
    <mergeCell ref="A56:I56"/>
    <mergeCell ref="J56:M56"/>
    <mergeCell ref="N56:R56"/>
    <mergeCell ref="A27:C28"/>
    <mergeCell ref="A40:C41"/>
    <mergeCell ref="A45:C46"/>
    <mergeCell ref="A53:I53"/>
    <mergeCell ref="J53:M53"/>
    <mergeCell ref="A34:A35"/>
    <mergeCell ref="B34:B35"/>
    <mergeCell ref="C34:C35"/>
    <mergeCell ref="A38:A39"/>
    <mergeCell ref="B38:B39"/>
    <mergeCell ref="A30:A31"/>
    <mergeCell ref="B30:B31"/>
    <mergeCell ref="A4:AI4"/>
    <mergeCell ref="A59:B59"/>
    <mergeCell ref="A61:K61"/>
    <mergeCell ref="A48:AR48"/>
    <mergeCell ref="A49:C50"/>
    <mergeCell ref="AR49:AR50"/>
    <mergeCell ref="A51:AR51"/>
    <mergeCell ref="A47:AR47"/>
    <mergeCell ref="AR32:AR33"/>
    <mergeCell ref="W7:Y7"/>
    <mergeCell ref="A18:C19"/>
    <mergeCell ref="Q7:S7"/>
    <mergeCell ref="AR40:AR41"/>
    <mergeCell ref="A32:A33"/>
    <mergeCell ref="B32:B33"/>
    <mergeCell ref="C32:C33"/>
    <mergeCell ref="AR34:AR35"/>
    <mergeCell ref="A36:A37"/>
    <mergeCell ref="B36:B37"/>
    <mergeCell ref="C36:C37"/>
    <mergeCell ref="AR36:AR37"/>
    <mergeCell ref="Z7:AB7"/>
    <mergeCell ref="AC7:AE7"/>
    <mergeCell ref="AF7:AH7"/>
    <mergeCell ref="AI7:AK7"/>
    <mergeCell ref="AL7:AN7"/>
    <mergeCell ref="G7:G8"/>
    <mergeCell ref="H7:J7"/>
    <mergeCell ref="T7:V7"/>
    <mergeCell ref="A10:C11"/>
    <mergeCell ref="K7:M7"/>
    <mergeCell ref="N7:P7"/>
    <mergeCell ref="A12:C13"/>
    <mergeCell ref="A14:C15"/>
    <mergeCell ref="A1:AR1"/>
    <mergeCell ref="A2:AR2"/>
    <mergeCell ref="A3:AR3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C30:C31"/>
    <mergeCell ref="AR30:AR31"/>
    <mergeCell ref="A20:C21"/>
    <mergeCell ref="A23:A24"/>
    <mergeCell ref="B23:B24"/>
    <mergeCell ref="C23:C24"/>
    <mergeCell ref="AR23:AR24"/>
    <mergeCell ref="B25:B26"/>
    <mergeCell ref="C25:C26"/>
    <mergeCell ref="AR25:AR26"/>
    <mergeCell ref="AR27:AR28"/>
    <mergeCell ref="A29:AR29"/>
    <mergeCell ref="AR10:AR11"/>
    <mergeCell ref="AR45:AR46"/>
    <mergeCell ref="A42:AR42"/>
    <mergeCell ref="A43:A44"/>
    <mergeCell ref="B43:B44"/>
    <mergeCell ref="C43:C44"/>
    <mergeCell ref="AR43:AR44"/>
    <mergeCell ref="AR12:AR13"/>
    <mergeCell ref="AR14:AR15"/>
    <mergeCell ref="AR16:AR17"/>
    <mergeCell ref="AR18:AR19"/>
    <mergeCell ref="AR20:AR21"/>
    <mergeCell ref="AR38:AR39"/>
    <mergeCell ref="A16:C17"/>
    <mergeCell ref="A25:A26"/>
    <mergeCell ref="A22:AR22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zoomScale="71" zoomScaleNormal="71" workbookViewId="0">
      <selection activeCell="Q27" sqref="Q27"/>
    </sheetView>
  </sheetViews>
  <sheetFormatPr defaultColWidth="9.140625" defaultRowHeight="15.75"/>
  <cols>
    <col min="1" max="1" width="4" style="129" customWidth="1"/>
    <col min="2" max="2" width="32.5703125" style="117" customWidth="1"/>
    <col min="3" max="3" width="18.28515625" style="117" customWidth="1"/>
    <col min="4" max="5" width="7.28515625" style="117" customWidth="1"/>
    <col min="6" max="6" width="5.28515625" style="117" customWidth="1"/>
    <col min="7" max="8" width="7.7109375" style="117" customWidth="1"/>
    <col min="9" max="9" width="5.5703125" style="117" customWidth="1"/>
    <col min="10" max="10" width="7.28515625" style="117" customWidth="1"/>
    <col min="11" max="11" width="6.5703125" style="117" customWidth="1"/>
    <col min="12" max="13" width="6.28515625" style="117" customWidth="1"/>
    <col min="14" max="14" width="6.42578125" style="117" customWidth="1"/>
    <col min="15" max="15" width="4.5703125" style="117" customWidth="1"/>
    <col min="16" max="17" width="6.5703125" style="117" customWidth="1"/>
    <col min="18" max="18" width="5.7109375" style="117" customWidth="1"/>
    <col min="19" max="19" width="16.85546875" style="117" customWidth="1"/>
    <col min="20" max="16384" width="9.140625" style="117"/>
  </cols>
  <sheetData>
    <row r="1" spans="1:46">
      <c r="M1" s="387"/>
      <c r="N1" s="387"/>
      <c r="O1" s="387"/>
      <c r="P1" s="387"/>
      <c r="Q1" s="387"/>
      <c r="R1" s="387"/>
      <c r="S1" s="117" t="s">
        <v>286</v>
      </c>
    </row>
    <row r="2" spans="1:46" ht="15.95" customHeight="1">
      <c r="A2" s="388" t="s">
        <v>308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</row>
    <row r="3" spans="1:46" ht="15.9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5" spans="1:46" ht="21" customHeight="1">
      <c r="A5" s="389" t="s">
        <v>0</v>
      </c>
      <c r="B5" s="383" t="s">
        <v>274</v>
      </c>
      <c r="C5" s="383" t="s">
        <v>264</v>
      </c>
      <c r="D5" s="383" t="s">
        <v>307</v>
      </c>
      <c r="E5" s="383"/>
      <c r="F5" s="383"/>
      <c r="G5" s="383" t="s">
        <v>36</v>
      </c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 t="s">
        <v>310</v>
      </c>
    </row>
    <row r="6" spans="1:46" ht="75.75" customHeight="1">
      <c r="A6" s="389"/>
      <c r="B6" s="383"/>
      <c r="C6" s="383"/>
      <c r="D6" s="383"/>
      <c r="E6" s="383"/>
      <c r="F6" s="383"/>
      <c r="G6" s="385" t="s">
        <v>279</v>
      </c>
      <c r="H6" s="386"/>
      <c r="I6" s="386"/>
      <c r="J6" s="385" t="s">
        <v>280</v>
      </c>
      <c r="K6" s="386"/>
      <c r="L6" s="386"/>
      <c r="M6" s="385" t="s">
        <v>281</v>
      </c>
      <c r="N6" s="386"/>
      <c r="O6" s="386"/>
      <c r="P6" s="385" t="s">
        <v>282</v>
      </c>
      <c r="Q6" s="386"/>
      <c r="R6" s="386"/>
      <c r="S6" s="384"/>
    </row>
    <row r="7" spans="1:46" ht="20.100000000000001" customHeight="1">
      <c r="A7" s="221"/>
      <c r="B7" s="221"/>
      <c r="C7" s="221"/>
      <c r="D7" s="221" t="s">
        <v>20</v>
      </c>
      <c r="E7" s="221" t="s">
        <v>21</v>
      </c>
      <c r="F7" s="221" t="s">
        <v>19</v>
      </c>
      <c r="G7" s="221" t="s">
        <v>20</v>
      </c>
      <c r="H7" s="221" t="s">
        <v>21</v>
      </c>
      <c r="I7" s="221" t="s">
        <v>19</v>
      </c>
      <c r="J7" s="221" t="s">
        <v>20</v>
      </c>
      <c r="K7" s="221" t="s">
        <v>21</v>
      </c>
      <c r="L7" s="221" t="s">
        <v>19</v>
      </c>
      <c r="M7" s="221" t="s">
        <v>20</v>
      </c>
      <c r="N7" s="221" t="s">
        <v>21</v>
      </c>
      <c r="O7" s="221" t="s">
        <v>19</v>
      </c>
      <c r="P7" s="221" t="s">
        <v>20</v>
      </c>
      <c r="Q7" s="221" t="s">
        <v>21</v>
      </c>
      <c r="R7" s="221" t="s">
        <v>19</v>
      </c>
      <c r="S7" s="384"/>
    </row>
    <row r="8" spans="1:46" ht="99" customHeight="1">
      <c r="A8" s="130">
        <v>1</v>
      </c>
      <c r="B8" s="131" t="s">
        <v>309</v>
      </c>
      <c r="C8" s="132">
        <v>100</v>
      </c>
      <c r="D8" s="133">
        <v>100</v>
      </c>
      <c r="E8" s="134"/>
      <c r="F8" s="135"/>
      <c r="G8" s="133">
        <v>100</v>
      </c>
      <c r="H8" s="133"/>
      <c r="I8" s="133"/>
      <c r="J8" s="133">
        <v>100</v>
      </c>
      <c r="K8" s="133"/>
      <c r="L8" s="133"/>
      <c r="M8" s="133">
        <v>100</v>
      </c>
      <c r="N8" s="133"/>
      <c r="O8" s="133"/>
      <c r="P8" s="133">
        <v>100</v>
      </c>
      <c r="Q8" s="133"/>
      <c r="R8" s="133"/>
      <c r="S8" s="262"/>
    </row>
    <row r="9" spans="1:46" s="119" customFormat="1">
      <c r="A9" s="136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</row>
    <row r="10" spans="1:46" s="119" customFormat="1">
      <c r="A10" s="136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</row>
    <row r="11" spans="1:46" s="119" customFormat="1" ht="49.5" customHeight="1">
      <c r="A11" s="379" t="s">
        <v>312</v>
      </c>
      <c r="B11" s="379"/>
      <c r="C11" s="379"/>
      <c r="D11" s="379"/>
      <c r="E11" s="379"/>
      <c r="F11" s="379"/>
      <c r="G11" s="379"/>
      <c r="H11" s="379"/>
      <c r="I11" s="379"/>
      <c r="J11" s="380" t="s">
        <v>313</v>
      </c>
      <c r="K11" s="380"/>
      <c r="L11" s="380"/>
      <c r="M11" s="380"/>
      <c r="N11" s="373" t="s">
        <v>314</v>
      </c>
      <c r="O11" s="373"/>
      <c r="P11" s="373"/>
      <c r="Q11" s="373"/>
      <c r="R11" s="373"/>
      <c r="S11" s="118"/>
      <c r="T11" s="118"/>
    </row>
    <row r="12" spans="1:46" s="119" customFormat="1">
      <c r="A12" s="120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</row>
    <row r="13" spans="1:46" s="119" customFormat="1">
      <c r="A13" s="120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</row>
    <row r="14" spans="1:46" s="106" customFormat="1" ht="36" customHeight="1">
      <c r="A14" s="374" t="s">
        <v>315</v>
      </c>
      <c r="B14" s="374"/>
      <c r="C14" s="374"/>
      <c r="D14" s="374"/>
      <c r="E14" s="374"/>
      <c r="F14" s="374"/>
      <c r="G14" s="374"/>
      <c r="H14" s="374"/>
      <c r="I14" s="374"/>
      <c r="J14" s="375" t="s">
        <v>313</v>
      </c>
      <c r="K14" s="375"/>
      <c r="L14" s="375"/>
      <c r="M14" s="375"/>
      <c r="N14" s="376" t="s">
        <v>316</v>
      </c>
      <c r="O14" s="376"/>
      <c r="P14" s="376"/>
      <c r="Q14" s="376"/>
      <c r="R14" s="376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</row>
    <row r="15" spans="1:46" s="106" customFormat="1">
      <c r="A15" s="121"/>
      <c r="B15" s="122"/>
      <c r="C15" s="122"/>
      <c r="D15" s="123"/>
      <c r="E15" s="123"/>
      <c r="F15" s="123"/>
      <c r="G15" s="124"/>
      <c r="H15" s="124"/>
      <c r="I15" s="124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2"/>
      <c r="AL15" s="122"/>
      <c r="AM15" s="122"/>
      <c r="AN15" s="125"/>
      <c r="AO15" s="125"/>
      <c r="AP15" s="125"/>
    </row>
    <row r="16" spans="1:46">
      <c r="A16" s="127"/>
    </row>
  </sheetData>
  <mergeCells count="18">
    <mergeCell ref="A11:I11"/>
    <mergeCell ref="J11:M11"/>
    <mergeCell ref="N11:R11"/>
    <mergeCell ref="A14:I14"/>
    <mergeCell ref="J14:M14"/>
    <mergeCell ref="N14:R14"/>
    <mergeCell ref="S5:S7"/>
    <mergeCell ref="P6:R6"/>
    <mergeCell ref="M1:R1"/>
    <mergeCell ref="A2:R2"/>
    <mergeCell ref="G6:I6"/>
    <mergeCell ref="J6:L6"/>
    <mergeCell ref="A5:A6"/>
    <mergeCell ref="B5:B6"/>
    <mergeCell ref="C5:C6"/>
    <mergeCell ref="G5:R5"/>
    <mergeCell ref="M6:O6"/>
    <mergeCell ref="D5:F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2023-10-17T09:21:00Z</cp:lastPrinted>
  <dcterms:created xsi:type="dcterms:W3CDTF">2011-05-17T05:04:33Z</dcterms:created>
  <dcterms:modified xsi:type="dcterms:W3CDTF">2024-03-22T09:37:23Z</dcterms:modified>
</cp:coreProperties>
</file>